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Présentations\"/>
    </mc:Choice>
  </mc:AlternateContent>
  <xr:revisionPtr revIDLastSave="0" documentId="13_ncr:1_{A8BC7FC0-170C-4FDB-8000-FE6283EF2FB3}" xr6:coauthVersionLast="47" xr6:coauthVersionMax="47" xr10:uidLastSave="{00000000-0000-0000-0000-000000000000}"/>
  <bookViews>
    <workbookView xWindow="-9450" yWindow="10690" windowWidth="19420" windowHeight="10300" activeTab="1" xr2:uid="{FEB2A91F-9A21-49B5-B9CB-39E5989D23E0}"/>
  </bookViews>
  <sheets>
    <sheet name="Chart 6" sheetId="7" r:id="rId1"/>
    <sheet name="Chart 7" sheetId="8" r:id="rId2"/>
  </sheets>
  <externalReferences>
    <externalReference r:id="rId3"/>
    <externalReference r:id="rId4"/>
    <externalReference r:id="rId5"/>
  </externalReferences>
  <definedNames>
    <definedName name="_xlnm._FilterDatabase" localSheetId="1" hidden="1">'Chart 7'!$O$52:$Q$65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43" i="8" l="1"/>
  <c r="X42" i="8"/>
  <c r="X41" i="8"/>
  <c r="X40" i="8"/>
  <c r="M40" i="8"/>
  <c r="L40" i="8"/>
  <c r="X39" i="8"/>
  <c r="M39" i="8"/>
  <c r="L39" i="8"/>
  <c r="X38" i="8"/>
  <c r="M38" i="8"/>
  <c r="L38" i="8"/>
  <c r="X37" i="8"/>
  <c r="M37" i="8"/>
  <c r="L37" i="8"/>
  <c r="M36" i="8"/>
  <c r="L36" i="8"/>
  <c r="X35" i="8"/>
  <c r="M35" i="8"/>
  <c r="L35" i="8"/>
  <c r="X34" i="8"/>
  <c r="M34" i="8"/>
  <c r="L34" i="8"/>
  <c r="X33" i="8"/>
  <c r="M33" i="8"/>
  <c r="L33" i="8"/>
  <c r="X32" i="8"/>
  <c r="M32" i="8"/>
  <c r="L32" i="8"/>
  <c r="X31" i="8"/>
  <c r="M31" i="8"/>
  <c r="L31" i="8"/>
  <c r="X30" i="8"/>
  <c r="M30" i="8"/>
  <c r="L30" i="8"/>
  <c r="M29" i="8"/>
  <c r="L29" i="8"/>
  <c r="N20" i="8"/>
  <c r="L20" i="8"/>
  <c r="F20" i="8"/>
  <c r="D20" i="8"/>
  <c r="B20" i="8"/>
  <c r="N18" i="8"/>
  <c r="L18" i="8"/>
  <c r="H18" i="8"/>
  <c r="F18" i="8"/>
  <c r="D18" i="8"/>
  <c r="B18" i="8"/>
  <c r="N6" i="8"/>
  <c r="L6" i="8"/>
  <c r="F6" i="8"/>
  <c r="D6" i="8"/>
  <c r="B6" i="8"/>
  <c r="AF107" i="7"/>
  <c r="AF106" i="7"/>
  <c r="N106" i="7"/>
  <c r="AF105" i="7"/>
  <c r="N105" i="7"/>
  <c r="AF104" i="7"/>
  <c r="N104" i="7"/>
  <c r="AF103" i="7"/>
  <c r="N103" i="7"/>
  <c r="AF102" i="7"/>
  <c r="N102" i="7"/>
  <c r="AF101" i="7"/>
  <c r="N101" i="7"/>
  <c r="AF100" i="7"/>
  <c r="N100" i="7"/>
  <c r="AF99" i="7"/>
  <c r="N99" i="7"/>
  <c r="AF98" i="7"/>
  <c r="N98" i="7"/>
  <c r="AF97" i="7"/>
  <c r="N97" i="7"/>
  <c r="AF96" i="7"/>
  <c r="N96" i="7"/>
  <c r="N95" i="7"/>
  <c r="N94" i="7"/>
  <c r="AF43" i="7"/>
  <c r="AF42" i="7"/>
  <c r="V42" i="7"/>
  <c r="U42" i="7"/>
  <c r="T42" i="7"/>
  <c r="S42" i="7"/>
  <c r="R42" i="7"/>
  <c r="Q42" i="7"/>
  <c r="W42" i="7" s="1"/>
  <c r="M42" i="7"/>
  <c r="AF41" i="7"/>
  <c r="V41" i="7"/>
  <c r="W41" i="7" s="1"/>
  <c r="U41" i="7"/>
  <c r="T41" i="7"/>
  <c r="S41" i="7"/>
  <c r="R41" i="7"/>
  <c r="Q41" i="7"/>
  <c r="M41" i="7"/>
  <c r="AF40" i="7"/>
  <c r="V40" i="7"/>
  <c r="U40" i="7"/>
  <c r="T40" i="7"/>
  <c r="S40" i="7"/>
  <c r="W40" i="7" s="1"/>
  <c r="R40" i="7"/>
  <c r="Q40" i="7"/>
  <c r="M40" i="7"/>
  <c r="AF39" i="7"/>
  <c r="V39" i="7"/>
  <c r="U39" i="7"/>
  <c r="T39" i="7"/>
  <c r="S39" i="7"/>
  <c r="R39" i="7"/>
  <c r="Q39" i="7"/>
  <c r="W39" i="7" s="1"/>
  <c r="M39" i="7"/>
  <c r="AF38" i="7"/>
  <c r="V38" i="7"/>
  <c r="U38" i="7"/>
  <c r="T38" i="7"/>
  <c r="S38" i="7"/>
  <c r="R38" i="7"/>
  <c r="Q38" i="7"/>
  <c r="W38" i="7" s="1"/>
  <c r="M38" i="7"/>
  <c r="AF37" i="7"/>
  <c r="V37" i="7"/>
  <c r="W37" i="7" s="1"/>
  <c r="U37" i="7"/>
  <c r="T37" i="7"/>
  <c r="S37" i="7"/>
  <c r="R37" i="7"/>
  <c r="Q37" i="7"/>
  <c r="M37" i="7"/>
  <c r="V36" i="7"/>
  <c r="U36" i="7"/>
  <c r="T36" i="7"/>
  <c r="S36" i="7"/>
  <c r="R36" i="7"/>
  <c r="W36" i="7" s="1"/>
  <c r="Q36" i="7"/>
  <c r="M36" i="7"/>
  <c r="AF35" i="7"/>
  <c r="V35" i="7"/>
  <c r="U35" i="7"/>
  <c r="T35" i="7"/>
  <c r="S35" i="7"/>
  <c r="R35" i="7"/>
  <c r="Q35" i="7"/>
  <c r="W35" i="7" s="1"/>
  <c r="M35" i="7"/>
  <c r="AF34" i="7"/>
  <c r="V34" i="7"/>
  <c r="U34" i="7"/>
  <c r="T34" i="7"/>
  <c r="S34" i="7"/>
  <c r="R34" i="7"/>
  <c r="Q34" i="7"/>
  <c r="W34" i="7" s="1"/>
  <c r="M34" i="7"/>
  <c r="AF33" i="7"/>
  <c r="V33" i="7"/>
  <c r="U33" i="7"/>
  <c r="W33" i="7" s="1"/>
  <c r="T33" i="7"/>
  <c r="S33" i="7"/>
  <c r="R33" i="7"/>
  <c r="Q33" i="7"/>
  <c r="M33" i="7"/>
  <c r="AF32" i="7"/>
  <c r="V32" i="7"/>
  <c r="U32" i="7"/>
  <c r="T32" i="7"/>
  <c r="S32" i="7"/>
  <c r="R32" i="7"/>
  <c r="W32" i="7" s="1"/>
  <c r="Q32" i="7"/>
  <c r="M32" i="7"/>
  <c r="AF31" i="7"/>
  <c r="V31" i="7"/>
  <c r="U31" i="7"/>
  <c r="T31" i="7"/>
  <c r="S31" i="7"/>
  <c r="R31" i="7"/>
  <c r="Q31" i="7"/>
  <c r="W31" i="7" s="1"/>
  <c r="M31" i="7"/>
  <c r="AF30" i="7"/>
  <c r="V30" i="7"/>
  <c r="U30" i="7"/>
  <c r="T30" i="7"/>
  <c r="S30" i="7"/>
  <c r="R30" i="7"/>
  <c r="Q30" i="7"/>
  <c r="W30" i="7" s="1"/>
  <c r="M30" i="7"/>
  <c r="Q20" i="7"/>
  <c r="F20" i="7"/>
  <c r="D20" i="7"/>
  <c r="B20" i="7"/>
  <c r="Q18" i="7"/>
  <c r="N18" i="7"/>
  <c r="F18" i="7"/>
  <c r="D18" i="7"/>
  <c r="B18" i="7"/>
  <c r="Q6" i="7"/>
  <c r="H6" i="7"/>
  <c r="D6" i="7"/>
  <c r="B6" i="7"/>
</calcChain>
</file>

<file path=xl/sharedStrings.xml><?xml version="1.0" encoding="utf-8"?>
<sst xmlns="http://schemas.openxmlformats.org/spreadsheetml/2006/main" count="288" uniqueCount="92">
  <si>
    <t>Zahlungserfahrungen Deutschland 2026 (Payment Survey Germany)</t>
  </si>
  <si>
    <t>31 bis 60 Tage</t>
  </si>
  <si>
    <t>61 bis 90 Tage</t>
  </si>
  <si>
    <t>91 bis 120 Tage</t>
  </si>
  <si>
    <t>Weiß nicht</t>
  </si>
  <si>
    <t>Total</t>
  </si>
  <si>
    <t>Q3: Landwirtschaft, Nahrungsmittel</t>
  </si>
  <si>
    <t>Q3: Holz- und Möbel</t>
  </si>
  <si>
    <t>Q3: Chemie und Pharma</t>
  </si>
  <si>
    <t>Q3: Metalle (inklusive Metallverarbeitung und Ähnliches z.B. Stahlverarbeitung)</t>
  </si>
  <si>
    <t>Q3: Papier, Verpackung und Druck</t>
  </si>
  <si>
    <t>Q3: Bau (umfasst auch alle Handwerke, die im Bau benötigt werden)</t>
  </si>
  <si>
    <t>Q3: IT, Telekommunikation, Elektronik, Elektrotechnik</t>
  </si>
  <si>
    <t>Q3: Kfz- und Fahrzeugindustrie/Automotive</t>
  </si>
  <si>
    <t>Q3: Transportwesen (z.B. Logistik, Beförderungsunternehmen)</t>
  </si>
  <si>
    <t>Q3: Maschinenbau</t>
  </si>
  <si>
    <t>Q3: Groß- und Einzelhandel</t>
  </si>
  <si>
    <t>Q3: Finance und Consulting</t>
  </si>
  <si>
    <t>Answered</t>
  </si>
  <si>
    <t>Skipped</t>
  </si>
  <si>
    <t>0-30 days</t>
  </si>
  <si>
    <t>31 - 60 days</t>
  </si>
  <si>
    <t>61 - 90 days</t>
  </si>
  <si>
    <t>91 - 120 days</t>
  </si>
  <si>
    <t>Agri-Food</t>
  </si>
  <si>
    <t>Agri-Food-Wood</t>
  </si>
  <si>
    <t>Wood</t>
  </si>
  <si>
    <t>Pharma-Chemicals</t>
  </si>
  <si>
    <t>Metals</t>
  </si>
  <si>
    <t>Paper-Packing</t>
  </si>
  <si>
    <t>Construction</t>
  </si>
  <si>
    <t>Textile-Clothing</t>
  </si>
  <si>
    <t>ICT</t>
  </si>
  <si>
    <t>Automotive</t>
  </si>
  <si>
    <t>Transportation</t>
  </si>
  <si>
    <t>Machinery</t>
  </si>
  <si>
    <t>Retail-Wholesale Trade</t>
  </si>
  <si>
    <t>Finance</t>
  </si>
  <si>
    <t>Total Economy</t>
  </si>
  <si>
    <t>Paper-Packaging</t>
  </si>
  <si>
    <t>yes</t>
  </si>
  <si>
    <t>no</t>
  </si>
  <si>
    <t>Finance-Consulting</t>
  </si>
  <si>
    <t>Wie lange waren die Zahlungsverzögerungen im Durchschnitt? (Bitte nur eine Antwort)</t>
  </si>
  <si>
    <t>1 bis 30 Tage</t>
  </si>
  <si>
    <t>121 bis 150 Tage</t>
  </si>
  <si>
    <t>Mehr als 150 Tage</t>
  </si>
  <si>
    <t>121 - 150 days</t>
  </si>
  <si>
    <t>more than 150 days</t>
  </si>
  <si>
    <t>don't know</t>
  </si>
  <si>
    <t>1-30 days</t>
  </si>
  <si>
    <t>DSO</t>
  </si>
  <si>
    <t xml:space="preserve">Means Days Sales outstanding </t>
  </si>
  <si>
    <t>Credit term + Payment delay</t>
  </si>
  <si>
    <t>Attention, here are the old sectors like Agri-Food-Wood</t>
  </si>
  <si>
    <t>Credit term yes?</t>
  </si>
  <si>
    <t>Credit Term</t>
  </si>
  <si>
    <t>Payment Delay</t>
  </si>
  <si>
    <t>DSO 2026</t>
  </si>
  <si>
    <t>DSO 2025</t>
  </si>
  <si>
    <t>DSO 2024</t>
  </si>
  <si>
    <t>DSO 2023</t>
  </si>
  <si>
    <t>DSO 2022</t>
  </si>
  <si>
    <t>DSO 2021</t>
  </si>
  <si>
    <t>DSO 2020</t>
  </si>
  <si>
    <t>DSO 2019</t>
  </si>
  <si>
    <t>change</t>
  </si>
  <si>
    <t>Chart on the right, columns AP</t>
  </si>
  <si>
    <t>Wie hoch ist der Anteil der zwischen 6 Monaten und 2 Jahren überfälligen Zahlungen in Prozent Ihres Jahresumsatzes? (Bitte nur eine Antwort)</t>
  </si>
  <si>
    <t>Unter 0,5 %</t>
  </si>
  <si>
    <t>0,5% bis unter 2 %</t>
  </si>
  <si>
    <t>2% bis unter 5 %</t>
  </si>
  <si>
    <t>5% bis 10 %</t>
  </si>
  <si>
    <t>Mehr als 10 %</t>
  </si>
  <si>
    <t>Above 2%</t>
  </si>
  <si>
    <t>0,5% up to 2%</t>
  </si>
  <si>
    <t>2 to 5%</t>
  </si>
  <si>
    <t>5 to 10</t>
  </si>
  <si>
    <t>More than 10%</t>
  </si>
  <si>
    <t>Agri Food</t>
  </si>
  <si>
    <t>chart on the right, column Z</t>
  </si>
  <si>
    <t>TIC</t>
  </si>
  <si>
    <t>Agroalimentaire</t>
  </si>
  <si>
    <t>Bois</t>
  </si>
  <si>
    <t>Pharmaceutique</t>
  </si>
  <si>
    <t>Métaux</t>
  </si>
  <si>
    <t>Papier</t>
  </si>
  <si>
    <t>Automobile</t>
  </si>
  <si>
    <t>Transport</t>
  </si>
  <si>
    <t>Economie totale</t>
  </si>
  <si>
    <t>Machine</t>
  </si>
  <si>
    <t>Distribution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</si>
</sst>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333333"/>
      <name val="Arial"/>
    </font>
    <font>
      <b/>
      <sz val="12"/>
      <color rgb="FF333333"/>
      <name val="Arial"/>
    </font>
    <font>
      <sz val="11"/>
      <color rgb="FF333333"/>
      <name val="Arial"/>
    </font>
    <font>
      <b/>
      <sz val="11"/>
      <color rgb="FF333333"/>
      <name val="Arial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1"/>
      <color rgb="FF000000"/>
      <name val="Calibri"/>
      <family val="2"/>
    </font>
    <font>
      <b/>
      <sz val="11"/>
      <color rgb="FF1226AA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horizontal="center"/>
    </xf>
    <xf numFmtId="0" fontId="4" fillId="2" borderId="0" xfId="0" applyFont="1" applyFill="1"/>
    <xf numFmtId="10" fontId="4" fillId="0" borderId="0" xfId="0" applyNumberFormat="1" applyFont="1"/>
    <xf numFmtId="0" fontId="4" fillId="0" borderId="0" xfId="0" applyFont="1"/>
    <xf numFmtId="10" fontId="4" fillId="2" borderId="0" xfId="0" applyNumberFormat="1" applyFont="1" applyFill="1"/>
    <xf numFmtId="0" fontId="5" fillId="0" borderId="0" xfId="0" applyFont="1"/>
    <xf numFmtId="0" fontId="6" fillId="0" borderId="0" xfId="0" applyFont="1"/>
    <xf numFmtId="164" fontId="6" fillId="0" borderId="0" xfId="0" applyNumberFormat="1" applyFont="1"/>
    <xf numFmtId="164" fontId="7" fillId="0" borderId="0" xfId="0" applyNumberFormat="1" applyFont="1"/>
    <xf numFmtId="9" fontId="6" fillId="0" borderId="0" xfId="1" applyFont="1" applyFill="1" applyBorder="1"/>
    <xf numFmtId="165" fontId="6" fillId="0" borderId="0" xfId="1" applyNumberFormat="1" applyFont="1" applyFill="1" applyBorder="1"/>
    <xf numFmtId="165" fontId="6" fillId="0" borderId="0" xfId="0" applyNumberFormat="1" applyFont="1"/>
    <xf numFmtId="9" fontId="6" fillId="0" borderId="0" xfId="0" applyNumberFormat="1" applyFont="1"/>
    <xf numFmtId="0" fontId="6" fillId="3" borderId="0" xfId="0" applyFont="1" applyFill="1"/>
    <xf numFmtId="0" fontId="9" fillId="3" borderId="0" xfId="0" applyFont="1" applyFill="1"/>
    <xf numFmtId="10" fontId="6" fillId="0" borderId="0" xfId="0" applyNumberFormat="1" applyFont="1"/>
    <xf numFmtId="0" fontId="6" fillId="4" borderId="0" xfId="0" applyFont="1" applyFill="1"/>
    <xf numFmtId="9" fontId="10" fillId="0" borderId="0" xfId="0" applyNumberFormat="1" applyFont="1"/>
    <xf numFmtId="165" fontId="6" fillId="5" borderId="0" xfId="0" applyNumberFormat="1" applyFont="1" applyFill="1"/>
    <xf numFmtId="0" fontId="8" fillId="0" borderId="0" xfId="0" applyFont="1"/>
    <xf numFmtId="9" fontId="8" fillId="0" borderId="0" xfId="1" applyFont="1" applyFill="1" applyBorder="1"/>
    <xf numFmtId="165" fontId="8" fillId="0" borderId="0" xfId="1" applyNumberFormat="1" applyFont="1" applyFill="1" applyBorder="1"/>
    <xf numFmtId="0" fontId="6" fillId="6" borderId="0" xfId="0" applyFont="1" applyFill="1"/>
    <xf numFmtId="9" fontId="6" fillId="6" borderId="0" xfId="1" applyFont="1" applyFill="1" applyBorder="1"/>
    <xf numFmtId="9" fontId="6" fillId="7" borderId="0" xfId="1" applyFont="1" applyFill="1" applyBorder="1"/>
    <xf numFmtId="0" fontId="4" fillId="2" borderId="0" xfId="0" applyFont="1" applyFill="1" applyAlignment="1">
      <alignment horizontal="center"/>
    </xf>
    <xf numFmtId="0" fontId="6" fillId="0" borderId="0" xfId="0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colors>
    <mruColors>
      <color rgb="FF0336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Relationship Id="rId4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25709108279906356"/>
          <c:y val="8.8663279277126611E-2"/>
          <c:w val="0.60439123183951216"/>
          <c:h val="0.75650702899745759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11'!$AK$29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1E37-49AE-8AAA-868CF9AD3B86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1E37-49AE-8AAA-868CF9AD3B8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1E37-49AE-8AAA-868CF9AD3B86}"/>
              </c:ext>
            </c:extLst>
          </c:dPt>
          <c:dLbls>
            <c:dLbl>
              <c:idx val="4"/>
              <c:layout>
                <c:manualLayout>
                  <c:x val="-4.6442029004851457E-3"/>
                  <c:y val="2.137686178579532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chemeClr val="tx2"/>
                        </a:solidFill>
                        <a:latin typeface="Montserrat" panose="00000500000000000000" pitchFamily="2" charset="0"/>
                        <a:ea typeface="+mn-ea"/>
                        <a:cs typeface="Arial" panose="020B0604020202020204" pitchFamily="34" charset="0"/>
                      </a:defRPr>
                    </a:pPr>
                    <a:fld id="{47DE77C7-DE50-44CF-8DAD-B60C9DDAD23E}" type="VALUE">
                      <a:rPr lang="en-US">
                        <a:solidFill>
                          <a:schemeClr val="tx2"/>
                        </a:solidFill>
                        <a:latin typeface="Montserrat" panose="00000500000000000000" pitchFamily="2" charset="0"/>
                      </a:rPr>
                      <a:pPr>
                        <a:defRPr b="1">
                          <a:solidFill>
                            <a:schemeClr val="tx2"/>
                          </a:solidFill>
                          <a:latin typeface="Montserrat" panose="00000500000000000000" pitchFamily="2" charset="0"/>
                        </a:defRPr>
                      </a:pPr>
                      <a:t>[VALEUR]</a:t>
                    </a:fld>
                    <a:endParaRPr lang="fr-FR"/>
                  </a:p>
                </c:rich>
              </c:tx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tx2"/>
                      </a:solidFill>
                      <a:latin typeface="Montserrat" panose="00000500000000000000" pitchFamily="2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8.7203755830346605E-2"/>
                      <c:h val="5.660009741841207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E37-49AE-8AAA-868CF9AD3B86}"/>
                </c:ext>
              </c:extLst>
            </c:dLbl>
            <c:dLbl>
              <c:idx val="5"/>
              <c:layout>
                <c:manualLayout>
                  <c:x val="0"/>
                  <c:y val="4.2994750239433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97F7-4B2D-91EA-C1E5F2DD1F7F}"/>
                </c:ext>
              </c:extLst>
            </c:dLbl>
            <c:dLbl>
              <c:idx val="6"/>
              <c:layout>
                <c:manualLayout>
                  <c:x val="1.530447038759716E-3"/>
                  <c:y val="4.2994750239433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37-49AE-8AAA-868CF9AD3B86}"/>
                </c:ext>
              </c:extLst>
            </c:dLbl>
            <c:dLbl>
              <c:idx val="7"/>
              <c:layout>
                <c:manualLayout>
                  <c:x val="-2.1113322482218093E-5"/>
                  <c:y val="6.4492477112029732E-3"/>
                </c:manualLayout>
              </c:layout>
              <c:tx>
                <c:rich>
                  <a:bodyPr/>
                  <a:lstStyle/>
                  <a:p>
                    <a:fld id="{4B5C6009-7DFB-4D6C-9B02-B89B323E293D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1E37-49AE-8AAA-868CF9AD3B86}"/>
                </c:ext>
              </c:extLst>
            </c:dLbl>
            <c:dLbl>
              <c:idx val="9"/>
              <c:layout>
                <c:manualLayout>
                  <c:x val="-1.5346238422625409E-3"/>
                  <c:y val="4.30831467167517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97F7-4B2D-91EA-C1E5F2DD1F7F}"/>
                </c:ext>
              </c:extLst>
            </c:dLbl>
            <c:dLbl>
              <c:idx val="11"/>
              <c:layout>
                <c:manualLayout>
                  <c:x val="-3.0820597186686179E-3"/>
                  <c:y val="6.4130585357388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97F7-4B2D-91EA-C1E5F2DD1F7F}"/>
                </c:ext>
              </c:extLst>
            </c:dLbl>
            <c:dLbl>
              <c:idx val="12"/>
              <c:layout>
                <c:manualLayout>
                  <c:x val="0"/>
                  <c:y val="1.13792485514604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97F7-4B2D-91EA-C1E5F2DD1F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Montserrat" panose="000005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6'!$AI$47:$AI$59</c:f>
              <c:strCache>
                <c:ptCount val="13"/>
                <c:pt idx="0">
                  <c:v>Papier</c:v>
                </c:pt>
                <c:pt idx="1">
                  <c:v>Pharmaceutique</c:v>
                </c:pt>
                <c:pt idx="2">
                  <c:v>Transport</c:v>
                </c:pt>
                <c:pt idx="3">
                  <c:v>Distribution</c:v>
                </c:pt>
                <c:pt idx="4">
                  <c:v>Bois</c:v>
                </c:pt>
                <c:pt idx="5">
                  <c:v>Métaux</c:v>
                </c:pt>
                <c:pt idx="6">
                  <c:v>Agroalimentaire</c:v>
                </c:pt>
                <c:pt idx="7">
                  <c:v>Economie totale</c:v>
                </c:pt>
                <c:pt idx="8">
                  <c:v>Finance</c:v>
                </c:pt>
                <c:pt idx="9">
                  <c:v>TIC</c:v>
                </c:pt>
                <c:pt idx="10">
                  <c:v>Construction</c:v>
                </c:pt>
                <c:pt idx="11">
                  <c:v>Machine</c:v>
                </c:pt>
                <c:pt idx="12">
                  <c:v>Automobile</c:v>
                </c:pt>
              </c:strCache>
            </c:strRef>
          </c:cat>
          <c:val>
            <c:numRef>
              <c:f>'[1]Question 11'!$AK$30:$AK$42</c:f>
              <c:numCache>
                <c:formatCode>General</c:formatCode>
                <c:ptCount val="13"/>
                <c:pt idx="0">
                  <c:v>28.199999999999996</c:v>
                </c:pt>
                <c:pt idx="1">
                  <c:v>26.052631578947366</c:v>
                </c:pt>
                <c:pt idx="2">
                  <c:v>28.466000000000001</c:v>
                </c:pt>
                <c:pt idx="3">
                  <c:v>31.714285714285712</c:v>
                </c:pt>
                <c:pt idx="4">
                  <c:v>25.5825</c:v>
                </c:pt>
                <c:pt idx="5">
                  <c:v>24.589499999999997</c:v>
                </c:pt>
                <c:pt idx="6">
                  <c:v>28.906500000000001</c:v>
                </c:pt>
                <c:pt idx="7">
                  <c:v>31.778499999999998</c:v>
                </c:pt>
                <c:pt idx="8">
                  <c:v>35</c:v>
                </c:pt>
                <c:pt idx="9">
                  <c:v>27.613500000000002</c:v>
                </c:pt>
                <c:pt idx="10">
                  <c:v>40.185500000000005</c:v>
                </c:pt>
                <c:pt idx="11">
                  <c:v>34.755499999999998</c:v>
                </c:pt>
                <c:pt idx="12">
                  <c:v>32.137500000000003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37-49AE-8AAA-868CF9AD3B86}"/>
            </c:ext>
          </c:extLst>
        </c:ser>
        <c:ser>
          <c:idx val="1"/>
          <c:order val="1"/>
          <c:tx>
            <c:strRef>
              <c:f>'[1]Question 11'!$AJ$29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1E37-49AE-8AAA-868CF9AD3B86}"/>
              </c:ext>
            </c:extLst>
          </c:dPt>
          <c:dPt>
            <c:idx val="6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1E37-49AE-8AAA-868CF9AD3B86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1E37-49AE-8AAA-868CF9AD3B86}"/>
              </c:ext>
            </c:extLst>
          </c:dPt>
          <c:dLbls>
            <c:dLbl>
              <c:idx val="0"/>
              <c:layout>
                <c:manualLayout>
                  <c:x val="0"/>
                  <c:y val="-4.29947502394349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7F7-4B2D-91EA-C1E5F2DD1F7F}"/>
                </c:ext>
              </c:extLst>
            </c:dLbl>
            <c:dLbl>
              <c:idx val="1"/>
              <c:layout>
                <c:manualLayout>
                  <c:x val="-1.1223148633467195E-16"/>
                  <c:y val="-8.5989500478866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7F7-4B2D-91EA-C1E5F2DD1F7F}"/>
                </c:ext>
              </c:extLst>
            </c:dLbl>
            <c:dLbl>
              <c:idx val="2"/>
              <c:layout>
                <c:manualLayout>
                  <c:x val="-1.1223148633467195E-16"/>
                  <c:y val="-6.4492125359150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7F7-4B2D-91EA-C1E5F2DD1F7F}"/>
                </c:ext>
              </c:extLst>
            </c:dLbl>
            <c:dLbl>
              <c:idx val="3"/>
              <c:layout>
                <c:manualLayout>
                  <c:x val="0"/>
                  <c:y val="-4.2994750239433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7F7-4B2D-91EA-C1E5F2DD1F7F}"/>
                </c:ext>
              </c:extLst>
            </c:dLbl>
            <c:dLbl>
              <c:idx val="4"/>
              <c:layout>
                <c:manualLayout>
                  <c:x val="0"/>
                  <c:y val="-4.2994750239433365E-3"/>
                </c:manualLayout>
              </c:layout>
              <c:tx>
                <c:rich>
                  <a:bodyPr/>
                  <a:lstStyle/>
                  <a:p>
                    <a:fld id="{F411A7AD-0C0A-45F7-955F-A8BB6B536909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1E37-49AE-8AAA-868CF9AD3B86}"/>
                </c:ext>
              </c:extLst>
            </c:dLbl>
            <c:dLbl>
              <c:idx val="5"/>
              <c:layout>
                <c:manualLayout>
                  <c:x val="-1.5304470387598283E-3"/>
                  <c:y val="-4.299475023943336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97F7-4B2D-91EA-C1E5F2DD1F7F}"/>
                </c:ext>
              </c:extLst>
            </c:dLbl>
            <c:dLbl>
              <c:idx val="6"/>
              <c:layout>
                <c:manualLayout>
                  <c:x val="-3.060894077519432E-3"/>
                  <c:y val="-8.5989500478867512E-3"/>
                </c:manualLayout>
              </c:layout>
              <c:tx>
                <c:rich>
                  <a:bodyPr/>
                  <a:lstStyle/>
                  <a:p>
                    <a:fld id="{952225DD-4B8D-4199-B981-D99B9F88D5F4}" type="VALUE">
                      <a:rPr lang="en-US">
                        <a:solidFill>
                          <a:srgbClr val="03365F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1E37-49AE-8AAA-868CF9AD3B86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498B8762-CF98-4883-80E9-24565C2A5605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1E37-49AE-8AAA-868CF9AD3B86}"/>
                </c:ext>
              </c:extLst>
            </c:dLbl>
            <c:dLbl>
              <c:idx val="8"/>
              <c:layout>
                <c:manualLayout>
                  <c:x val="0"/>
                  <c:y val="-6.449212535915004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97F7-4B2D-91EA-C1E5F2DD1F7F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1" i="0" u="none" strike="noStrike" kern="1200" baseline="0">
                    <a:solidFill>
                      <a:srgbClr val="03365F"/>
                    </a:solidFill>
                    <a:latin typeface="Montserrat" panose="000005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6'!$AI$47:$AI$59</c:f>
              <c:strCache>
                <c:ptCount val="13"/>
                <c:pt idx="0">
                  <c:v>Papier</c:v>
                </c:pt>
                <c:pt idx="1">
                  <c:v>Pharmaceutique</c:v>
                </c:pt>
                <c:pt idx="2">
                  <c:v>Transport</c:v>
                </c:pt>
                <c:pt idx="3">
                  <c:v>Distribution</c:v>
                </c:pt>
                <c:pt idx="4">
                  <c:v>Bois</c:v>
                </c:pt>
                <c:pt idx="5">
                  <c:v>Métaux</c:v>
                </c:pt>
                <c:pt idx="6">
                  <c:v>Agroalimentaire</c:v>
                </c:pt>
                <c:pt idx="7">
                  <c:v>Economie totale</c:v>
                </c:pt>
                <c:pt idx="8">
                  <c:v>Finance</c:v>
                </c:pt>
                <c:pt idx="9">
                  <c:v>TIC</c:v>
                </c:pt>
                <c:pt idx="10">
                  <c:v>Construction</c:v>
                </c:pt>
                <c:pt idx="11">
                  <c:v>Machine</c:v>
                </c:pt>
                <c:pt idx="12">
                  <c:v>Automobile</c:v>
                </c:pt>
              </c:strCache>
            </c:strRef>
          </c:cat>
          <c:val>
            <c:numRef>
              <c:f>'[1]Question 11'!$AJ$30:$AJ$42</c:f>
              <c:numCache>
                <c:formatCode>General</c:formatCode>
                <c:ptCount val="13"/>
                <c:pt idx="0">
                  <c:v>19.5</c:v>
                </c:pt>
                <c:pt idx="1">
                  <c:v>22.777777777777775</c:v>
                </c:pt>
                <c:pt idx="2">
                  <c:v>24</c:v>
                </c:pt>
                <c:pt idx="3">
                  <c:v>25.657894736842103</c:v>
                </c:pt>
                <c:pt idx="4">
                  <c:v>25.715999999999998</c:v>
                </c:pt>
                <c:pt idx="5">
                  <c:v>25.828499999999995</c:v>
                </c:pt>
                <c:pt idx="6">
                  <c:v>28.845000000000002</c:v>
                </c:pt>
                <c:pt idx="7">
                  <c:v>30.156999999999996</c:v>
                </c:pt>
                <c:pt idx="8">
                  <c:v>32.142857142857139</c:v>
                </c:pt>
                <c:pt idx="9">
                  <c:v>34.005000000000003</c:v>
                </c:pt>
                <c:pt idx="10">
                  <c:v>34.072000000000003</c:v>
                </c:pt>
                <c:pt idx="11">
                  <c:v>39.995999999999995</c:v>
                </c:pt>
                <c:pt idx="12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E37-49AE-8AAA-868CF9AD3B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Montserrat" panose="00000500000000000000" pitchFamily="2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45"/>
          <c:min val="0"/>
        </c:scaling>
        <c:delete val="0"/>
        <c:axPos val="b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Montserrat" panose="00000500000000000000" pitchFamily="2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3978159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4689667328903409"/>
          <c:y val="0.46452483838548769"/>
          <c:w val="8.622017585255573E-2"/>
          <c:h val="0.13360378323225958"/>
        </c:manualLayout>
      </c:layout>
      <c:overlay val="0"/>
      <c:spPr>
        <a:noFill/>
        <a:ln>
          <a:noFill/>
        </a:ln>
        <a:effectLst>
          <a:outerShdw blurRad="50800" dist="50800" dir="5400000" sx="5000" sy="5000" algn="ctr" rotWithShape="0">
            <a:srgbClr val="000000">
              <a:alpha val="43137"/>
            </a:srgb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Montserrat" panose="00000500000000000000" pitchFamily="2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+mn-lt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3204214934385119"/>
          <c:y val="9.0756960464687661E-2"/>
          <c:w val="0.63502836413215491"/>
          <c:h val="0.8689415517975506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11'!$AE$95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630-4C77-90CA-D3D55FF2CC7A}"/>
              </c:ext>
            </c:extLst>
          </c:dPt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630-4C77-90CA-D3D55FF2CC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630-4C77-90CA-D3D55FF2CC7A}"/>
              </c:ext>
            </c:extLst>
          </c:dPt>
          <c:dLbls>
            <c:dLbl>
              <c:idx val="3"/>
              <c:tx>
                <c:rich>
                  <a:bodyPr/>
                  <a:lstStyle/>
                  <a:p>
                    <a:fld id="{082BA8F3-C36F-4B7F-B2DA-3FA16E871A53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2630-4C77-90CA-D3D55FF2CC7A}"/>
                </c:ext>
              </c:extLst>
            </c:dLbl>
            <c:dLbl>
              <c:idx val="4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tx2"/>
                        </a:solidFill>
                        <a:latin typeface="Arial Narrow" panose="020B060602020203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94CBC52A-0ADD-4B93-A6D7-1D522872D97F}" type="VALUE">
                      <a:rPr lang="en-US">
                        <a:solidFill>
                          <a:schemeClr val="tx2"/>
                        </a:solidFill>
                      </a:rPr>
                      <a:pPr>
                        <a:defRPr b="1">
                          <a:solidFill>
                            <a:schemeClr val="tx2"/>
                          </a:solidFill>
                        </a:defRPr>
                      </a:pPr>
                      <a:t>[VALEUR]</a:t>
                    </a:fld>
                    <a:endParaRPr lang="fr-FR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tx2"/>
                      </a:solidFill>
                      <a:latin typeface="Arial Narrow" panose="020B060602020203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9.0770424836601318E-2"/>
                      <c:h val="5.7120550161812292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2630-4C77-90CA-D3D55FF2CC7A}"/>
                </c:ext>
              </c:extLst>
            </c:dLbl>
            <c:dLbl>
              <c:idx val="7"/>
              <c:layout>
                <c:manualLayout>
                  <c:x val="8.1657637175185857E-3"/>
                  <c:y val="1.6647144503506062E-2"/>
                </c:manualLayout>
              </c:layout>
              <c:tx>
                <c:rich>
                  <a:bodyPr/>
                  <a:lstStyle/>
                  <a:p>
                    <a:fld id="{11D5065D-568A-4573-ACB2-143E70562721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2630-4C77-90CA-D3D55FF2CC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11'!$AC$96:$AC$107</c:f>
              <c:strCache>
                <c:ptCount val="12"/>
                <c:pt idx="0">
                  <c:v>Wood</c:v>
                </c:pt>
                <c:pt idx="1">
                  <c:v>Metals</c:v>
                </c:pt>
                <c:pt idx="2">
                  <c:v>Retail-Wholesale Trade</c:v>
                </c:pt>
                <c:pt idx="3">
                  <c:v>Construction</c:v>
                </c:pt>
                <c:pt idx="4">
                  <c:v>ICT</c:v>
                </c:pt>
                <c:pt idx="5">
                  <c:v>Agri-Food</c:v>
                </c:pt>
                <c:pt idx="6">
                  <c:v>Transportation</c:v>
                </c:pt>
                <c:pt idx="7">
                  <c:v>Total Economy</c:v>
                </c:pt>
                <c:pt idx="8">
                  <c:v>Finance-Consulting</c:v>
                </c:pt>
                <c:pt idx="9">
                  <c:v>Paper-Packaging</c:v>
                </c:pt>
                <c:pt idx="10">
                  <c:v>Machinery</c:v>
                </c:pt>
                <c:pt idx="11">
                  <c:v>Automotive</c:v>
                </c:pt>
              </c:strCache>
            </c:strRef>
          </c:cat>
          <c:val>
            <c:numRef>
              <c:f>'[1]Question 11'!$AE$96:$AE$107</c:f>
              <c:numCache>
                <c:formatCode>General</c:formatCode>
                <c:ptCount val="12"/>
                <c:pt idx="0">
                  <c:v>49.713707100000001</c:v>
                </c:pt>
                <c:pt idx="1">
                  <c:v>53.129741100000004</c:v>
                </c:pt>
                <c:pt idx="2">
                  <c:v>58.361719665090448</c:v>
                </c:pt>
                <c:pt idx="3">
                  <c:v>58.482879800000006</c:v>
                </c:pt>
                <c:pt idx="4">
                  <c:v>55.561480799999998</c:v>
                </c:pt>
                <c:pt idx="5">
                  <c:v>55.632163650000003</c:v>
                </c:pt>
                <c:pt idx="6">
                  <c:v>55.368379400000002</c:v>
                </c:pt>
                <c:pt idx="7">
                  <c:v>59.032692307692301</c:v>
                </c:pt>
                <c:pt idx="8">
                  <c:v>48.902439024390247</c:v>
                </c:pt>
                <c:pt idx="9">
                  <c:v>62.856000000000002</c:v>
                </c:pt>
                <c:pt idx="10">
                  <c:v>66.454841000000002</c:v>
                </c:pt>
                <c:pt idx="11">
                  <c:v>71.581691550000002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630-4C77-90CA-D3D55FF2CC7A}"/>
            </c:ext>
          </c:extLst>
        </c:ser>
        <c:ser>
          <c:idx val="1"/>
          <c:order val="1"/>
          <c:tx>
            <c:strRef>
              <c:f>'[1]Question 11'!$AD$95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2630-4C77-90CA-D3D55FF2CC7A}"/>
              </c:ext>
            </c:extLst>
          </c:dPt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2630-4C77-90CA-D3D55FF2CC7A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2630-4C77-90CA-D3D55FF2CC7A}"/>
              </c:ext>
            </c:extLst>
          </c:dPt>
          <c:dLbls>
            <c:dLbl>
              <c:idx val="3"/>
              <c:tx>
                <c:rich>
                  <a:bodyPr/>
                  <a:lstStyle/>
                  <a:p>
                    <a:fld id="{4D64A0D0-D95C-4EFF-B92D-1EDAE86AC479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2630-4C77-90CA-D3D55FF2CC7A}"/>
                </c:ext>
              </c:extLst>
            </c:dLbl>
            <c:dLbl>
              <c:idx val="4"/>
              <c:layout>
                <c:manualLayout>
                  <c:x val="3.3721507352941271E-2"/>
                  <c:y val="-1.0274946062567422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1" i="0" u="none" strike="noStrike" kern="1200" baseline="0">
                        <a:solidFill>
                          <a:schemeClr val="bg2"/>
                        </a:solidFill>
                        <a:latin typeface="Arial Narrow" panose="020B060602020203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2C49F1D8-6D48-46AA-8211-12B93530A17C}" type="VALUE">
                      <a:rPr lang="en-US">
                        <a:solidFill>
                          <a:schemeClr val="bg2"/>
                        </a:solidFill>
                      </a:rPr>
                      <a:pPr>
                        <a:defRPr b="1">
                          <a:solidFill>
                            <a:schemeClr val="bg2"/>
                          </a:solidFill>
                        </a:defRPr>
                      </a:pPr>
                      <a:t>[VALEUR]</a:t>
                    </a:fld>
                    <a:endParaRPr lang="fr-FR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1" i="0" u="none" strike="noStrike" kern="1200" baseline="0">
                      <a:solidFill>
                        <a:schemeClr val="bg2"/>
                      </a:solidFill>
                      <a:latin typeface="Arial Narrow" panose="020B060602020203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de-DE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2131453446162841E-2"/>
                      <c:h val="5.0469958702592861E-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2630-4C77-90CA-D3D55FF2CC7A}"/>
                </c:ext>
              </c:extLst>
            </c:dLbl>
            <c:dLbl>
              <c:idx val="7"/>
              <c:layout>
                <c:manualLayout>
                  <c:x val="2.8533496732026143E-2"/>
                  <c:y val="-3.4250269687162889E-3"/>
                </c:manualLayout>
              </c:layout>
              <c:tx>
                <c:rich>
                  <a:bodyPr/>
                  <a:lstStyle/>
                  <a:p>
                    <a:fld id="{77A65142-9AF3-49D8-8ECF-E56BEF142EF3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2630-4C77-90CA-D3D55FF2CC7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bg2"/>
                    </a:solidFill>
                    <a:latin typeface="Arial Narrow" panose="020B060602020203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'[1]Question 11'!$AC$96:$AC$107</c:f>
              <c:strCache>
                <c:ptCount val="12"/>
                <c:pt idx="0">
                  <c:v>Wood</c:v>
                </c:pt>
                <c:pt idx="1">
                  <c:v>Metals</c:v>
                </c:pt>
                <c:pt idx="2">
                  <c:v>Retail-Wholesale Trade</c:v>
                </c:pt>
                <c:pt idx="3">
                  <c:v>Construction</c:v>
                </c:pt>
                <c:pt idx="4">
                  <c:v>ICT</c:v>
                </c:pt>
                <c:pt idx="5">
                  <c:v>Agri-Food</c:v>
                </c:pt>
                <c:pt idx="6">
                  <c:v>Transportation</c:v>
                </c:pt>
                <c:pt idx="7">
                  <c:v>Total Economy</c:v>
                </c:pt>
                <c:pt idx="8">
                  <c:v>Finance-Consulting</c:v>
                </c:pt>
                <c:pt idx="9">
                  <c:v>Paper-Packaging</c:v>
                </c:pt>
                <c:pt idx="10">
                  <c:v>Machinery</c:v>
                </c:pt>
                <c:pt idx="11">
                  <c:v>Automotive</c:v>
                </c:pt>
              </c:strCache>
            </c:strRef>
          </c:cat>
          <c:val>
            <c:numRef>
              <c:f>'[1]Question 11'!$AD$96:$AD$107</c:f>
              <c:numCache>
                <c:formatCode>General</c:formatCode>
                <c:ptCount val="12"/>
                <c:pt idx="0">
                  <c:v>40.384979999999999</c:v>
                </c:pt>
                <c:pt idx="1">
                  <c:v>47.219159999999995</c:v>
                </c:pt>
                <c:pt idx="2">
                  <c:v>47.7</c:v>
                </c:pt>
                <c:pt idx="3">
                  <c:v>53.122500000000002</c:v>
                </c:pt>
                <c:pt idx="4">
                  <c:v>53.2</c:v>
                </c:pt>
                <c:pt idx="5">
                  <c:v>54.389599999999994</c:v>
                </c:pt>
                <c:pt idx="6">
                  <c:v>55.1081</c:v>
                </c:pt>
                <c:pt idx="7">
                  <c:v>55.227740000000004</c:v>
                </c:pt>
                <c:pt idx="8">
                  <c:v>61.220000000000006</c:v>
                </c:pt>
                <c:pt idx="9">
                  <c:v>61.998299999999993</c:v>
                </c:pt>
                <c:pt idx="10">
                  <c:v>69.421900000000008</c:v>
                </c:pt>
                <c:pt idx="11">
                  <c:v>91.667249999999996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2630-4C77-90CA-D3D55FF2CC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83"/>
          <c:min val="0"/>
        </c:scaling>
        <c:delete val="1"/>
        <c:axPos val="b"/>
        <c:numFmt formatCode="0" sourceLinked="0"/>
        <c:majorTickMark val="out"/>
        <c:minorTickMark val="none"/>
        <c:tickLblPos val="nextTo"/>
        <c:crossAx val="39781595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0158434220322905"/>
          <c:y val="1.6835014267284384E-2"/>
          <c:w val="0.28302246732026143"/>
          <c:h val="6.90355176530442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Arial" panose="020B0604020202020204" pitchFamily="34" charset="0"/>
              </a:defRPr>
            </a:pPr>
            <a:endParaRPr lang="fr-FR" sz="1400"/>
          </a:p>
        </c:rich>
      </c:tx>
      <c:layout>
        <c:manualLayout>
          <c:xMode val="edge"/>
          <c:yMode val="edge"/>
          <c:x val="6.5853414848823649E-2"/>
          <c:y val="1.90114068441064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30372020686352064"/>
          <c:y val="9.5232126427993044E-2"/>
          <c:w val="0.60770094235530248"/>
          <c:h val="0.8205342421987328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'[1]Question 14'!$AD$29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tx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8-49EA-9798-341BC8A9172F}"/>
              </c:ext>
            </c:extLst>
          </c:dPt>
          <c:dPt>
            <c:idx val="6"/>
            <c:invertIfNegative val="0"/>
            <c:bubble3D val="0"/>
            <c:spPr>
              <a:solidFill>
                <a:schemeClr val="tx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E6A8-49EA-9798-341BC8A917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E6A8-49EA-9798-341BC8A9172F}"/>
              </c:ext>
            </c:extLst>
          </c:dPt>
          <c:dLbls>
            <c:dLbl>
              <c:idx val="4"/>
              <c:layout>
                <c:manualLayout>
                  <c:x val="4.0763848725196797E-2"/>
                  <c:y val="2.032520325203252E-2"/>
                </c:manualLayout>
              </c:layout>
              <c:tx>
                <c:rich>
                  <a:bodyPr/>
                  <a:lstStyle/>
                  <a:p>
                    <a:fld id="{A10A0AA1-8942-49D0-B84C-83D736DCDD07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E6A8-49EA-9798-341BC8A9172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F8CE26C-490E-40DA-AEF2-46335A722F28}" type="VALUE">
                      <a:rPr lang="en-US">
                        <a:solidFill>
                          <a:schemeClr val="tx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E6A8-49EA-9798-341BC8A9172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84990A8-2EAA-4547-A972-B6F0918D3FF5}" type="VALUE">
                      <a:rPr lang="en-US">
                        <a:solidFill>
                          <a:schemeClr val="accent6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E6A8-49EA-9798-341BC8A9172F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tx2"/>
                    </a:solidFill>
                    <a:latin typeface="Montserrat" panose="000005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7'!$O$53:$O$65</c:f>
              <c:strCache>
                <c:ptCount val="13"/>
                <c:pt idx="0">
                  <c:v>Transport</c:v>
                </c:pt>
                <c:pt idx="1">
                  <c:v>Bois</c:v>
                </c:pt>
                <c:pt idx="2">
                  <c:v>Papier</c:v>
                </c:pt>
                <c:pt idx="3">
                  <c:v>Pharmaceutique</c:v>
                </c:pt>
                <c:pt idx="4">
                  <c:v>Automobile</c:v>
                </c:pt>
                <c:pt idx="5">
                  <c:v>Finance</c:v>
                </c:pt>
                <c:pt idx="6">
                  <c:v>Distribution</c:v>
                </c:pt>
                <c:pt idx="7">
                  <c:v>Economie totale</c:v>
                </c:pt>
                <c:pt idx="8">
                  <c:v>Métaux</c:v>
                </c:pt>
                <c:pt idx="9">
                  <c:v>Construction</c:v>
                </c:pt>
                <c:pt idx="10">
                  <c:v>Agroalimentaire</c:v>
                </c:pt>
                <c:pt idx="11">
                  <c:v>TIC</c:v>
                </c:pt>
                <c:pt idx="12">
                  <c:v>Machine</c:v>
                </c:pt>
              </c:strCache>
            </c:strRef>
          </c:cat>
          <c:val>
            <c:numRef>
              <c:f>'[1]Question 14'!$AD$30:$AD$42</c:f>
              <c:numCache>
                <c:formatCode>General</c:formatCode>
                <c:ptCount val="13"/>
                <c:pt idx="0">
                  <c:v>0.10350000000000001</c:v>
                </c:pt>
                <c:pt idx="1">
                  <c:v>8.6999999999999994E-2</c:v>
                </c:pt>
                <c:pt idx="2">
                  <c:v>7.1399999999999991E-2</c:v>
                </c:pt>
                <c:pt idx="3">
                  <c:v>9.5890410958904104E-2</c:v>
                </c:pt>
                <c:pt idx="4">
                  <c:v>0.1081</c:v>
                </c:pt>
                <c:pt idx="5">
                  <c:v>0.12820512820512819</c:v>
                </c:pt>
                <c:pt idx="6">
                  <c:v>4.6511627906976744E-2</c:v>
                </c:pt>
                <c:pt idx="7">
                  <c:v>0.1234</c:v>
                </c:pt>
                <c:pt idx="8">
                  <c:v>7.2800000000000004E-2</c:v>
                </c:pt>
                <c:pt idx="9">
                  <c:v>0.24440000000000001</c:v>
                </c:pt>
                <c:pt idx="10">
                  <c:v>7.5499999999999998E-2</c:v>
                </c:pt>
                <c:pt idx="11">
                  <c:v>0.16320000000000001</c:v>
                </c:pt>
                <c:pt idx="12">
                  <c:v>0.15390000000000001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6A8-49EA-9798-341BC8A9172F}"/>
            </c:ext>
          </c:extLst>
        </c:ser>
        <c:ser>
          <c:idx val="1"/>
          <c:order val="1"/>
          <c:tx>
            <c:strRef>
              <c:f>'[1]Question 14'!$AC$29</c:f>
              <c:strCache>
                <c:ptCount val="1"/>
                <c:pt idx="0">
                  <c:v>2026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Pt>
            <c:idx val="4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E6A8-49EA-9798-341BC8A9172F}"/>
              </c:ext>
            </c:extLst>
          </c:dPt>
          <c:dPt>
            <c:idx val="6"/>
            <c:invertIfNegative val="0"/>
            <c:bubble3D val="0"/>
            <c:spPr>
              <a:solidFill>
                <a:schemeClr val="bg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A-E6A8-49EA-9798-341BC8A9172F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C-E6A8-49EA-9798-341BC8A9172F}"/>
              </c:ext>
            </c:extLst>
          </c:dPt>
          <c:dLbls>
            <c:dLbl>
              <c:idx val="0"/>
              <c:layout>
                <c:manualLayout>
                  <c:x val="-5.5246070975183025E-17"/>
                  <c:y val="-5.67089264762084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0C64-4047-8770-5E0B55CBC539}"/>
                </c:ext>
              </c:extLst>
            </c:dLbl>
            <c:dLbl>
              <c:idx val="1"/>
              <c:layout>
                <c:manualLayout>
                  <c:x val="0"/>
                  <c:y val="-3.780595098413802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0C64-4047-8770-5E0B55CBC539}"/>
                </c:ext>
              </c:extLst>
            </c:dLbl>
            <c:dLbl>
              <c:idx val="3"/>
              <c:layout>
                <c:manualLayout>
                  <c:x val="0"/>
                  <c:y val="-5.670892647620841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0C64-4047-8770-5E0B55CBC539}"/>
                </c:ext>
              </c:extLst>
            </c:dLbl>
            <c:dLbl>
              <c:idx val="4"/>
              <c:layout>
                <c:manualLayout>
                  <c:x val="2.2929664907923253E-2"/>
                  <c:y val="3.3875338753387536E-3"/>
                </c:manualLayout>
              </c:layout>
              <c:tx>
                <c:rich>
                  <a:bodyPr/>
                  <a:lstStyle/>
                  <a:p>
                    <a:fld id="{F4D22E8F-9169-4F68-8108-ED441C1A2C57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8-E6A8-49EA-9798-341BC8A9172F}"/>
                </c:ext>
              </c:extLst>
            </c:dLbl>
            <c:dLbl>
              <c:idx val="5"/>
              <c:layout>
                <c:manualLayout>
                  <c:x val="-1.1049214195036605E-16"/>
                  <c:y val="-5.67089264762077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0C64-4047-8770-5E0B55CBC539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1D46AEE9-65D0-4AC2-8DA4-66C8F86EC3BF}" type="VALUE">
                      <a:rPr lang="en-US">
                        <a:solidFill>
                          <a:schemeClr val="bg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A-E6A8-49EA-9798-341BC8A9172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38430FA0-F78D-4F4F-A54C-5EC2AAAECEA9}" type="VALUE">
                      <a:rPr lang="en-US">
                        <a:solidFill>
                          <a:schemeClr val="accent2"/>
                        </a:solidFill>
                      </a:rPr>
                      <a:pPr/>
                      <a:t>[VALEUR]</a:t>
                    </a:fld>
                    <a:endParaRPr lang="fr-F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C-E6A8-49EA-9798-341BC8A9172F}"/>
                </c:ext>
              </c:extLst>
            </c:dLbl>
            <c:dLbl>
              <c:idx val="9"/>
              <c:layout>
                <c:manualLayout>
                  <c:x val="0"/>
                  <c:y val="-5.67089264762073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0C64-4047-8770-5E0B55CBC539}"/>
                </c:ext>
              </c:extLst>
            </c:dLbl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7200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bg2"/>
                    </a:solidFill>
                    <a:latin typeface="Montserrat" panose="00000500000000000000" pitchFamily="2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'Chart 7'!$O$53:$O$65</c:f>
              <c:strCache>
                <c:ptCount val="13"/>
                <c:pt idx="0">
                  <c:v>Transport</c:v>
                </c:pt>
                <c:pt idx="1">
                  <c:v>Bois</c:v>
                </c:pt>
                <c:pt idx="2">
                  <c:v>Papier</c:v>
                </c:pt>
                <c:pt idx="3">
                  <c:v>Pharmaceutique</c:v>
                </c:pt>
                <c:pt idx="4">
                  <c:v>Automobile</c:v>
                </c:pt>
                <c:pt idx="5">
                  <c:v>Finance</c:v>
                </c:pt>
                <c:pt idx="6">
                  <c:v>Distribution</c:v>
                </c:pt>
                <c:pt idx="7">
                  <c:v>Economie totale</c:v>
                </c:pt>
                <c:pt idx="8">
                  <c:v>Métaux</c:v>
                </c:pt>
                <c:pt idx="9">
                  <c:v>Construction</c:v>
                </c:pt>
                <c:pt idx="10">
                  <c:v>Agroalimentaire</c:v>
                </c:pt>
                <c:pt idx="11">
                  <c:v>TIC</c:v>
                </c:pt>
                <c:pt idx="12">
                  <c:v>Machine</c:v>
                </c:pt>
              </c:strCache>
            </c:strRef>
          </c:cat>
          <c:val>
            <c:numRef>
              <c:f>'[1]Question 14'!$AC$30:$AC$42</c:f>
              <c:numCache>
                <c:formatCode>General</c:formatCode>
                <c:ptCount val="13"/>
                <c:pt idx="0">
                  <c:v>0</c:v>
                </c:pt>
                <c:pt idx="1">
                  <c:v>7.690000000000001E-2</c:v>
                </c:pt>
                <c:pt idx="2">
                  <c:v>9.0899999999999995E-2</c:v>
                </c:pt>
                <c:pt idx="3">
                  <c:v>0.10344827586206896</c:v>
                </c:pt>
                <c:pt idx="4">
                  <c:v>0.1111</c:v>
                </c:pt>
                <c:pt idx="5">
                  <c:v>0.1111111111111111</c:v>
                </c:pt>
                <c:pt idx="6">
                  <c:v>0.11363636363636363</c:v>
                </c:pt>
                <c:pt idx="7">
                  <c:v>0.1457</c:v>
                </c:pt>
                <c:pt idx="8">
                  <c:v>0.14579999999999999</c:v>
                </c:pt>
                <c:pt idx="9">
                  <c:v>0.18180000000000002</c:v>
                </c:pt>
                <c:pt idx="10">
                  <c:v>0.2</c:v>
                </c:pt>
                <c:pt idx="11">
                  <c:v>0.2631</c:v>
                </c:pt>
                <c:pt idx="12">
                  <c:v>0.30770000000000003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6A8-49EA-9798-341BC8A917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97815952"/>
        <c:axId val="594870376"/>
      </c:barChart>
      <c:catAx>
        <c:axId val="39781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Montserrat" panose="00000500000000000000" pitchFamily="2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594870376"/>
        <c:crosses val="autoZero"/>
        <c:auto val="1"/>
        <c:lblAlgn val="ctr"/>
        <c:lblOffset val="100"/>
        <c:noMultiLvlLbl val="0"/>
      </c:catAx>
      <c:valAx>
        <c:axId val="594870376"/>
        <c:scaling>
          <c:orientation val="minMax"/>
          <c:max val="0.35000000000000003"/>
          <c:min val="0"/>
        </c:scaling>
        <c:delete val="1"/>
        <c:axPos val="b"/>
        <c:numFmt formatCode="0%" sourceLinked="0"/>
        <c:majorTickMark val="out"/>
        <c:minorTickMark val="none"/>
        <c:tickLblPos val="nextTo"/>
        <c:crossAx val="3978159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925803458857656"/>
          <c:y val="0.51244468728481185"/>
          <c:w val="0.17693531888574351"/>
          <c:h val="0.13860872428969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Montserrat" panose="00000500000000000000" pitchFamily="2" charset="0"/>
              <a:ea typeface="+mn-ea"/>
              <a:cs typeface="Arial" panose="020B0604020202020204" pitchFamily="34" charset="0"/>
            </a:defRPr>
          </a:pPr>
          <a:endParaRPr lang="de-DE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ysClr val="windowText" lastClr="000000"/>
          </a:solidFill>
          <a:latin typeface="Arial Narrow" panose="020B060602020203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111733</xdr:colOff>
      <xdr:row>44</xdr:row>
      <xdr:rowOff>149261</xdr:rowOff>
    </xdr:from>
    <xdr:to>
      <xdr:col>28</xdr:col>
      <xdr:colOff>1237663</xdr:colOff>
      <xdr:row>79</xdr:row>
      <xdr:rowOff>51513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F93086E3-3D08-4748-8BF2-8F180EA109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588856</xdr:colOff>
      <xdr:row>93</xdr:row>
      <xdr:rowOff>52917</xdr:rowOff>
    </xdr:from>
    <xdr:to>
      <xdr:col>43</xdr:col>
      <xdr:colOff>296334</xdr:colOff>
      <xdr:row>114</xdr:row>
      <xdr:rowOff>96755</xdr:rowOff>
    </xdr:to>
    <xdr:graphicFrame macro="">
      <xdr:nvGraphicFramePr>
        <xdr:cNvPr id="5" name="Diagramm 4">
          <a:extLst>
            <a:ext uri="{FF2B5EF4-FFF2-40B4-BE49-F238E27FC236}">
              <a16:creationId xmlns:a16="http://schemas.microsoft.com/office/drawing/2014/main" id="{BA951CDD-0EC1-4081-AB61-5D4A17BEBCF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36</xdr:col>
      <xdr:colOff>412750</xdr:colOff>
      <xdr:row>41</xdr:row>
      <xdr:rowOff>88900</xdr:rowOff>
    </xdr:from>
    <xdr:to>
      <xdr:col>38</xdr:col>
      <xdr:colOff>217043</xdr:colOff>
      <xdr:row>44</xdr:row>
      <xdr:rowOff>41402</xdr:rowOff>
    </xdr:to>
    <xdr:sp macro="" textlink="">
      <xdr:nvSpPr>
        <xdr:cNvPr id="6" name="Pfeil: nach rechts 5">
          <a:extLst>
            <a:ext uri="{FF2B5EF4-FFF2-40B4-BE49-F238E27FC236}">
              <a16:creationId xmlns:a16="http://schemas.microsoft.com/office/drawing/2014/main" id="{714AC77E-1BBA-401F-8176-9AC3966510AD}"/>
            </a:ext>
          </a:extLst>
        </xdr:cNvPr>
        <xdr:cNvSpPr/>
      </xdr:nvSpPr>
      <xdr:spPr>
        <a:xfrm>
          <a:off x="30587950" y="7950200"/>
          <a:ext cx="972693" cy="524002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0.03385</cdr:x>
      <cdr:y>0.90004</cdr:y>
    </cdr:from>
    <cdr:to>
      <cdr:x>0.64136</cdr:x>
      <cdr:y>0.96397</cdr:y>
    </cdr:to>
    <cdr:sp macro="" textlink="">
      <cdr:nvSpPr>
        <cdr:cNvPr id="2" name="ZoneTexte 1">
          <a:extLst xmlns:a="http://schemas.openxmlformats.org/drawingml/2006/main">
            <a:ext uri="{FF2B5EF4-FFF2-40B4-BE49-F238E27FC236}">
              <a16:creationId xmlns:a16="http://schemas.microsoft.com/office/drawing/2014/main" id="{293DA759-EEB6-8527-DF1E-9CEC9B2A1B2D}"/>
            </a:ext>
          </a:extLst>
        </cdr:cNvPr>
        <cdr:cNvSpPr txBox="1"/>
      </cdr:nvSpPr>
      <cdr:spPr>
        <a:xfrm xmlns:a="http://schemas.openxmlformats.org/drawingml/2006/main">
          <a:off x="311444" y="6074360"/>
          <a:ext cx="5589590" cy="4314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900" kern="1200">
              <a:latin typeface="Montserrat" panose="00000500000000000000" pitchFamily="2" charset="0"/>
            </a:rPr>
            <a:t>Source : Enquête</a:t>
          </a:r>
          <a:r>
            <a:rPr lang="fr-FR" sz="900" kern="1200" baseline="0">
              <a:latin typeface="Montserrat" panose="00000500000000000000" pitchFamily="2" charset="0"/>
            </a:rPr>
            <a:t> Coface sur les délais de paiement des entreprises Allemagne 2026</a:t>
          </a:r>
          <a:endParaRPr lang="fr-FR" sz="900" kern="1200">
            <a:latin typeface="Montserrat" panose="00000500000000000000" pitchFamily="2" charset="0"/>
          </a:endParaRPr>
        </a:p>
      </cdr:txBody>
    </cdr:sp>
  </cdr:relSizeAnchor>
  <cdr:relSizeAnchor xmlns:cdr="http://schemas.openxmlformats.org/drawingml/2006/chartDrawing">
    <cdr:from>
      <cdr:x>0.03434</cdr:x>
      <cdr:y>0.02622</cdr:y>
    </cdr:from>
    <cdr:to>
      <cdr:x>0.87474</cdr:x>
      <cdr:y>0.13378</cdr:y>
    </cdr:to>
    <cdr:sp macro="" textlink="">
      <cdr:nvSpPr>
        <cdr:cNvPr id="3" name="ZoneTexte 1">
          <a:extLst xmlns:a="http://schemas.openxmlformats.org/drawingml/2006/main">
            <a:ext uri="{FF2B5EF4-FFF2-40B4-BE49-F238E27FC236}">
              <a16:creationId xmlns:a16="http://schemas.microsoft.com/office/drawing/2014/main" id="{F31D9765-2756-3989-8682-A934A7D6C55D}"/>
            </a:ext>
          </a:extLst>
        </cdr:cNvPr>
        <cdr:cNvSpPr txBox="1"/>
      </cdr:nvSpPr>
      <cdr:spPr>
        <a:xfrm xmlns:a="http://schemas.openxmlformats.org/drawingml/2006/main">
          <a:off x="307501" y="158885"/>
          <a:ext cx="7525249" cy="651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200" b="0" i="0" baseline="0">
              <a:solidFill>
                <a:srgbClr val="03365F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Délais de paiement moyens par secteur (en jours)</a:t>
          </a:r>
          <a:endParaRPr lang="fr-FR" sz="1200">
            <a:solidFill>
              <a:srgbClr val="03365F"/>
            </a:solidFill>
            <a:effectLst/>
            <a:latin typeface="Montserrat" panose="00000500000000000000" pitchFamily="2" charset="0"/>
          </a:endParaRPr>
        </a:p>
        <a:p xmlns:a="http://schemas.openxmlformats.org/drawingml/2006/main">
          <a:endParaRPr lang="fr-FR" sz="1100" kern="12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355559</xdr:colOff>
      <xdr:row>45</xdr:row>
      <xdr:rowOff>155575</xdr:rowOff>
    </xdr:from>
    <xdr:to>
      <xdr:col>35</xdr:col>
      <xdr:colOff>2972</xdr:colOff>
      <xdr:row>82</xdr:row>
      <xdr:rowOff>164615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6C77965D-FBE5-473B-A46C-D01ADAFFBD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494806</xdr:colOff>
      <xdr:row>58</xdr:row>
      <xdr:rowOff>181428</xdr:rowOff>
    </xdr:from>
    <xdr:to>
      <xdr:col>19</xdr:col>
      <xdr:colOff>302224</xdr:colOff>
      <xdr:row>61</xdr:row>
      <xdr:rowOff>121420</xdr:rowOff>
    </xdr:to>
    <xdr:sp macro="" textlink="">
      <xdr:nvSpPr>
        <xdr:cNvPr id="5" name="Pfeil: nach rechts 4">
          <a:extLst>
            <a:ext uri="{FF2B5EF4-FFF2-40B4-BE49-F238E27FC236}">
              <a16:creationId xmlns:a16="http://schemas.microsoft.com/office/drawing/2014/main" id="{C303E49F-7EE4-43B9-9049-A498AA443DA1}"/>
            </a:ext>
          </a:extLst>
        </xdr:cNvPr>
        <xdr:cNvSpPr/>
      </xdr:nvSpPr>
      <xdr:spPr>
        <a:xfrm>
          <a:off x="16864611" y="11240324"/>
          <a:ext cx="978457" cy="509018"/>
        </a:xfrm>
        <a:prstGeom prst="rightArrow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0.03761</cdr:x>
      <cdr:y>0.02586</cdr:y>
    </cdr:from>
    <cdr:to>
      <cdr:x>0.93609</cdr:x>
      <cdr:y>0.1165</cdr:y>
    </cdr:to>
    <cdr:sp macro="" textlink="">
      <cdr:nvSpPr>
        <cdr:cNvPr id="3" name="ZoneTexte 2">
          <a:extLst xmlns:a="http://schemas.openxmlformats.org/drawingml/2006/main">
            <a:ext uri="{FF2B5EF4-FFF2-40B4-BE49-F238E27FC236}">
              <a16:creationId xmlns:a16="http://schemas.microsoft.com/office/drawing/2014/main" id="{CC3E3938-9185-696A-045E-8FB9F8F65C83}"/>
            </a:ext>
          </a:extLst>
        </cdr:cNvPr>
        <cdr:cNvSpPr txBox="1"/>
      </cdr:nvSpPr>
      <cdr:spPr>
        <a:xfrm xmlns:a="http://schemas.openxmlformats.org/drawingml/2006/main">
          <a:off x="318301" y="180320"/>
          <a:ext cx="7604491" cy="63208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1100" b="0" i="0" baseline="0">
              <a:solidFill>
                <a:srgbClr val="03365F"/>
              </a:solidFill>
              <a:effectLst/>
              <a:latin typeface="Montserrat" panose="00000500000000000000" pitchFamily="2" charset="0"/>
              <a:ea typeface="+mn-ea"/>
              <a:cs typeface="+mn-cs"/>
            </a:rPr>
            <a:t>Part des impayés accumulés depuis 6 mois à 2 ans représentant au moins 2 % du chiffre d'affaires annuel de l'entreprise</a:t>
          </a:r>
          <a:endParaRPr lang="fr-FR">
            <a:solidFill>
              <a:srgbClr val="03365F"/>
            </a:solidFill>
            <a:effectLst/>
            <a:latin typeface="Montserrat" panose="00000500000000000000" pitchFamily="2" charset="0"/>
          </a:endParaRPr>
        </a:p>
        <a:p xmlns:a="http://schemas.openxmlformats.org/drawingml/2006/main">
          <a:endParaRPr lang="fr-FR" sz="1100" kern="1200"/>
        </a:p>
      </cdr:txBody>
    </cdr:sp>
  </cdr:relSizeAnchor>
  <cdr:relSizeAnchor xmlns:cdr="http://schemas.openxmlformats.org/drawingml/2006/chartDrawing">
    <cdr:from>
      <cdr:x>0.03175</cdr:x>
      <cdr:y>0.93395</cdr:y>
    </cdr:from>
    <cdr:to>
      <cdr:x>0.68148</cdr:x>
      <cdr:y>0.98782</cdr:y>
    </cdr:to>
    <cdr:sp macro="" textlink="">
      <cdr:nvSpPr>
        <cdr:cNvPr id="4" name="ZoneTexte 3">
          <a:extLst xmlns:a="http://schemas.openxmlformats.org/drawingml/2006/main">
            <a:ext uri="{FF2B5EF4-FFF2-40B4-BE49-F238E27FC236}">
              <a16:creationId xmlns:a16="http://schemas.microsoft.com/office/drawing/2014/main" id="{35B01F2B-9744-599B-55B0-D62502EC6D5B}"/>
            </a:ext>
          </a:extLst>
        </cdr:cNvPr>
        <cdr:cNvSpPr txBox="1"/>
      </cdr:nvSpPr>
      <cdr:spPr>
        <a:xfrm xmlns:a="http://schemas.openxmlformats.org/drawingml/2006/main">
          <a:off x="268684" y="6513109"/>
          <a:ext cx="5499151" cy="375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900" kern="1200">
              <a:latin typeface="Montserrat" panose="00000500000000000000" pitchFamily="2" charset="0"/>
            </a:rPr>
            <a:t>Source : Enquête</a:t>
          </a:r>
          <a:r>
            <a:rPr lang="fr-FR" sz="900" kern="1200" baseline="0">
              <a:latin typeface="Montserrat" panose="00000500000000000000" pitchFamily="2" charset="0"/>
            </a:rPr>
            <a:t> Coface sur les délais de paiement des entreprises Allemagne 2026</a:t>
          </a:r>
          <a:endParaRPr lang="fr-FR" sz="900" kern="1200">
            <a:latin typeface="Montserrat" panose="00000500000000000000" pitchFamily="2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%20sectors.xlsx" TargetMode="External"/><Relationship Id="rId1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%20secto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out%20sectors.xlsx" TargetMode="External"/><Relationship Id="rId1" Type="http://schemas.openxmlformats.org/officeDocument/2006/relationships/externalLinkPath" Target="file:///V:\Economic%20Research\2%20-%20PUBLICATIONS\7%20-%20PAYMENT%20SURVEYS\Germany\Payment%20Survey%202026\Working%20Files\Excel%20Files%20(Working)\2026%20Total%20results%20without%20sectors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Germany\Payment%20Survey%202024\Results\Total%20results%20without%20sectors%20_%202024.xlsx" TargetMode="External"/><Relationship Id="rId1" Type="http://schemas.openxmlformats.org/officeDocument/2006/relationships/externalLinkPath" Target="file:///V:\Economic%20Research\2%20-%20PUBLICATIONS\7%20-%20PAYMENT%20SURVEYS\Germany\Payment%20Survey%202024\Results\Total%20results%20without%20sectors%20_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Question 1"/>
      <sheetName val="Question 2"/>
      <sheetName val="Question 3"/>
      <sheetName val="Question 4"/>
      <sheetName val="Question 5"/>
      <sheetName val="Question 6"/>
      <sheetName val="Question 7"/>
      <sheetName val="Question 8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</sheetNames>
    <sheetDataSet>
      <sheetData sheetId="0"/>
      <sheetData sheetId="1"/>
      <sheetData sheetId="2"/>
      <sheetData sheetId="3"/>
      <sheetData sheetId="4">
        <row r="31">
          <cell r="H31">
            <v>-0.16660000000000003</v>
          </cell>
        </row>
      </sheetData>
      <sheetData sheetId="5">
        <row r="3">
          <cell r="B3" t="str">
            <v>Es wird besser</v>
          </cell>
          <cell r="D3" t="str">
            <v>Es bleibt unverändert</v>
          </cell>
          <cell r="F3" t="str">
            <v>Es wird schlechter</v>
          </cell>
          <cell r="H3" t="str">
            <v>Weiß nicht</v>
          </cell>
        </row>
        <row r="4">
          <cell r="A4" t="str">
            <v>Q3: Landwirtschaft, Nahrungsmittel</v>
          </cell>
          <cell r="B4">
            <v>0.1176</v>
          </cell>
          <cell r="D4">
            <v>0.58820000000000006</v>
          </cell>
          <cell r="F4">
            <v>0.23530000000000001</v>
          </cell>
          <cell r="H4">
            <v>5.8799999999999998E-2</v>
          </cell>
        </row>
        <row r="5">
          <cell r="A5" t="str">
            <v>Q3: Holz- und Möbel</v>
          </cell>
          <cell r="B5">
            <v>7.1399999999999991E-2</v>
          </cell>
          <cell r="D5">
            <v>0.57140000000000002</v>
          </cell>
          <cell r="F5">
            <v>0.21429999999999999</v>
          </cell>
          <cell r="H5">
            <v>0.1429</v>
          </cell>
        </row>
        <row r="6">
          <cell r="A6" t="str">
            <v>Q3: Chemie und Pharma</v>
          </cell>
          <cell r="B6">
            <v>0.34375</v>
          </cell>
          <cell r="D6">
            <v>0.40625</v>
          </cell>
          <cell r="F6">
            <v>0.125</v>
          </cell>
          <cell r="H6">
            <v>0.125</v>
          </cell>
        </row>
        <row r="8">
          <cell r="A8" t="str">
            <v>Q3: Metalle (inklusive Metallverarbeitung und Ähnliches z.B. Stahlverarbeitung)</v>
          </cell>
          <cell r="B8">
            <v>0.15090000000000001</v>
          </cell>
          <cell r="D8">
            <v>0.47170000000000001</v>
          </cell>
          <cell r="F8">
            <v>0.16980000000000001</v>
          </cell>
          <cell r="H8">
            <v>0.20749999999999999</v>
          </cell>
        </row>
        <row r="9">
          <cell r="A9" t="str">
            <v>Q3: Papier, Verpackung und Druck</v>
          </cell>
          <cell r="B9">
            <v>0.16669999999999999</v>
          </cell>
          <cell r="D9">
            <v>0.41670000000000001</v>
          </cell>
          <cell r="F9">
            <v>8.3299999999999999E-2</v>
          </cell>
          <cell r="H9">
            <v>0.33329999999999999</v>
          </cell>
        </row>
        <row r="10">
          <cell r="A10" t="str">
            <v>Q3: Bau (umfasst auch alle Handwerke, die im Bau benötigt werden)</v>
          </cell>
          <cell r="B10">
            <v>0.21740000000000001</v>
          </cell>
          <cell r="D10">
            <v>0.58700000000000008</v>
          </cell>
          <cell r="F10">
            <v>8.6999999999999994E-2</v>
          </cell>
          <cell r="H10">
            <v>0.1087</v>
          </cell>
        </row>
        <row r="12">
          <cell r="A12" t="str">
            <v>Q3: IT, Telekommunikation, Elektronik, Elektrotechnik</v>
          </cell>
          <cell r="B12">
            <v>0.3</v>
          </cell>
          <cell r="D12">
            <v>0.45</v>
          </cell>
          <cell r="F12">
            <v>0.15</v>
          </cell>
          <cell r="H12">
            <v>0.1</v>
          </cell>
        </row>
        <row r="13">
          <cell r="A13" t="str">
            <v>Q3: Kfz- und Fahrzeugindustrie/Automotive</v>
          </cell>
          <cell r="B13">
            <v>0.22220000000000001</v>
          </cell>
          <cell r="D13">
            <v>0.44440000000000002</v>
          </cell>
          <cell r="F13">
            <v>0.22220000000000001</v>
          </cell>
          <cell r="H13">
            <v>0.1111</v>
          </cell>
        </row>
        <row r="14">
          <cell r="A14" t="str">
            <v>Q3: Transportwesen (z.B. Logistik, Beförderungsunternehmen)</v>
          </cell>
          <cell r="B14">
            <v>0.5</v>
          </cell>
          <cell r="D14">
            <v>0.28570000000000001</v>
          </cell>
          <cell r="F14">
            <v>0.1429</v>
          </cell>
          <cell r="H14">
            <v>7.1399999999999991E-2</v>
          </cell>
        </row>
        <row r="15">
          <cell r="A15" t="str">
            <v>Q3: Maschinenbau</v>
          </cell>
          <cell r="B15">
            <v>0.40739999999999998</v>
          </cell>
          <cell r="D15">
            <v>0.22220000000000001</v>
          </cell>
          <cell r="F15">
            <v>0.22220000000000001</v>
          </cell>
          <cell r="H15">
            <v>0.14810000000000001</v>
          </cell>
        </row>
        <row r="18">
          <cell r="A18" t="str">
            <v>Q3: Groß- und Einzelhandel</v>
          </cell>
          <cell r="B18">
            <v>0.24444444444444444</v>
          </cell>
          <cell r="D18">
            <v>0.44444444444444442</v>
          </cell>
          <cell r="F18">
            <v>6.6666666666666666E-2</v>
          </cell>
          <cell r="H18">
            <v>0.24444444444444444</v>
          </cell>
        </row>
        <row r="20">
          <cell r="A20" t="str">
            <v>Q3: Finance und Consulting</v>
          </cell>
          <cell r="B20">
            <v>0.4</v>
          </cell>
          <cell r="D20">
            <v>0.4</v>
          </cell>
          <cell r="F20">
            <v>0.2</v>
          </cell>
          <cell r="H20">
            <v>0</v>
          </cell>
        </row>
        <row r="31">
          <cell r="P31">
            <v>2027</v>
          </cell>
          <cell r="Q31">
            <v>2026</v>
          </cell>
        </row>
        <row r="32">
          <cell r="O32" t="str">
            <v>Wood</v>
          </cell>
          <cell r="P32">
            <v>-14.29</v>
          </cell>
          <cell r="Q32">
            <v>-14.280000000000001</v>
          </cell>
        </row>
        <row r="33">
          <cell r="O33" t="str">
            <v>Agri-Food</v>
          </cell>
          <cell r="P33">
            <v>-11.770000000000001</v>
          </cell>
          <cell r="Q33">
            <v>-16.660000000000004</v>
          </cell>
        </row>
        <row r="34">
          <cell r="O34" t="str">
            <v>Metals</v>
          </cell>
          <cell r="P34">
            <v>-1.8900000000000001</v>
          </cell>
          <cell r="Q34">
            <v>1.8900000000000001</v>
          </cell>
        </row>
        <row r="35">
          <cell r="O35" t="str">
            <v>Automotive</v>
          </cell>
          <cell r="P35">
            <v>0</v>
          </cell>
          <cell r="Q35">
            <v>0</v>
          </cell>
        </row>
        <row r="36">
          <cell r="O36" t="str">
            <v>Paper-Packaging</v>
          </cell>
          <cell r="P36">
            <v>8.3399999999999981</v>
          </cell>
          <cell r="Q36">
            <v>-25</v>
          </cell>
        </row>
        <row r="37">
          <cell r="O37" t="str">
            <v>Total Economy</v>
          </cell>
          <cell r="P37">
            <v>10.19</v>
          </cell>
          <cell r="Q37">
            <v>-5.6999999999999993</v>
          </cell>
        </row>
        <row r="38">
          <cell r="O38" t="str">
            <v>Construction</v>
          </cell>
          <cell r="P38">
            <v>13.040000000000001</v>
          </cell>
          <cell r="Q38">
            <v>-26.090000000000003</v>
          </cell>
        </row>
        <row r="39">
          <cell r="O39" t="str">
            <v>ICT</v>
          </cell>
          <cell r="P39">
            <v>15</v>
          </cell>
          <cell r="Q39">
            <v>-20</v>
          </cell>
        </row>
        <row r="40">
          <cell r="O40" t="str">
            <v>Retail-Wholesale Trade</v>
          </cell>
          <cell r="P40">
            <v>17.777777777777775</v>
          </cell>
          <cell r="Q40">
            <v>6.6666666666666652</v>
          </cell>
        </row>
        <row r="41">
          <cell r="O41" t="str">
            <v>Machinery</v>
          </cell>
          <cell r="P41">
            <v>18.519999999999996</v>
          </cell>
          <cell r="Q41">
            <v>-7.41</v>
          </cell>
        </row>
        <row r="42">
          <cell r="O42" t="str">
            <v>Finance</v>
          </cell>
          <cell r="P42">
            <v>20</v>
          </cell>
          <cell r="Q42">
            <v>-9.0909090909090882</v>
          </cell>
        </row>
        <row r="43">
          <cell r="O43" t="str">
            <v>Pharma-Chemicals</v>
          </cell>
          <cell r="P43">
            <v>21.875</v>
          </cell>
          <cell r="Q43">
            <v>3.125</v>
          </cell>
        </row>
        <row r="44">
          <cell r="O44" t="str">
            <v>Transportation</v>
          </cell>
          <cell r="P44">
            <v>35.709999999999994</v>
          </cell>
          <cell r="Q44">
            <v>35.709999999999994</v>
          </cell>
        </row>
      </sheetData>
      <sheetData sheetId="6"/>
      <sheetData sheetId="7"/>
      <sheetData sheetId="8">
        <row r="3">
          <cell r="B3" t="str">
            <v>15 bis 30 Tage</v>
          </cell>
          <cell r="D3" t="str">
            <v>31 bis 60 Tage</v>
          </cell>
          <cell r="F3" t="str">
            <v>61 bis 90 Tage</v>
          </cell>
          <cell r="H3" t="str">
            <v>91 bis 120 Tage</v>
          </cell>
          <cell r="J3" t="str">
            <v>Mehr als 120 Tage</v>
          </cell>
          <cell r="L3" t="str">
            <v>Weiß nicht</v>
          </cell>
        </row>
        <row r="4">
          <cell r="A4" t="str">
            <v>Q3: Landwirtschaft, Nahrungsmittel</v>
          </cell>
          <cell r="B4">
            <v>0.5333</v>
          </cell>
          <cell r="D4">
            <v>0.4667</v>
          </cell>
          <cell r="F4">
            <v>0</v>
          </cell>
          <cell r="H4">
            <v>0</v>
          </cell>
          <cell r="J4">
            <v>0</v>
          </cell>
          <cell r="L4">
            <v>0</v>
          </cell>
        </row>
        <row r="5">
          <cell r="A5" t="str">
            <v>Q3: Holz- und Möbel</v>
          </cell>
          <cell r="B5">
            <v>0.28570000000000001</v>
          </cell>
          <cell r="D5">
            <v>0.57140000000000002</v>
          </cell>
          <cell r="F5">
            <v>0.1429</v>
          </cell>
          <cell r="H5">
            <v>0</v>
          </cell>
          <cell r="J5">
            <v>0</v>
          </cell>
          <cell r="L5">
            <v>0</v>
          </cell>
        </row>
        <row r="6">
          <cell r="A6" t="str">
            <v>Q3: Chemie und Pharma</v>
          </cell>
          <cell r="B6">
            <v>0.73913043478260865</v>
          </cell>
          <cell r="D6">
            <v>0.21739130434782608</v>
          </cell>
          <cell r="F6">
            <v>4.3478260869565216E-2</v>
          </cell>
          <cell r="H6">
            <v>0</v>
          </cell>
          <cell r="J6">
            <v>0</v>
          </cell>
          <cell r="L6">
            <v>0</v>
          </cell>
        </row>
        <row r="8">
          <cell r="A8" t="str">
            <v>Q3: Metalle (inklusive Metallverarbeitung und Ähnliches z.B. Stahlverarbeitung)</v>
          </cell>
          <cell r="B8">
            <v>0.6</v>
          </cell>
          <cell r="D8">
            <v>0.375</v>
          </cell>
          <cell r="F8">
            <v>2.5000000000000001E-2</v>
          </cell>
          <cell r="H8">
            <v>0</v>
          </cell>
          <cell r="J8">
            <v>0</v>
          </cell>
          <cell r="L8">
            <v>0</v>
          </cell>
        </row>
        <row r="9">
          <cell r="A9" t="str">
            <v>Q3: Papier, Verpackung und Druck</v>
          </cell>
          <cell r="B9">
            <v>0.3</v>
          </cell>
          <cell r="D9">
            <v>0.4</v>
          </cell>
          <cell r="F9">
            <v>0.2</v>
          </cell>
          <cell r="H9">
            <v>0</v>
          </cell>
          <cell r="J9">
            <v>0.1</v>
          </cell>
          <cell r="L9">
            <v>0</v>
          </cell>
        </row>
        <row r="10">
          <cell r="A10" t="str">
            <v>Q3: Bau (umfasst auch alle Handwerke, die im Bau benötigt werden)</v>
          </cell>
          <cell r="B10">
            <v>0.72730000000000006</v>
          </cell>
          <cell r="D10">
            <v>0.21210000000000001</v>
          </cell>
          <cell r="F10">
            <v>6.0599999999999987E-2</v>
          </cell>
          <cell r="H10">
            <v>0</v>
          </cell>
          <cell r="J10">
            <v>0</v>
          </cell>
          <cell r="L10">
            <v>0</v>
          </cell>
        </row>
        <row r="12">
          <cell r="A12" t="str">
            <v>Q3: IT, Telekommunikation, Elektronik, Elektrotechnik</v>
          </cell>
          <cell r="B12">
            <v>0.6</v>
          </cell>
          <cell r="D12">
            <v>0.33329999999999999</v>
          </cell>
          <cell r="F12">
            <v>0</v>
          </cell>
          <cell r="H12">
            <v>0</v>
          </cell>
          <cell r="J12">
            <v>0</v>
          </cell>
          <cell r="L12">
            <v>6.6699999999999995E-2</v>
          </cell>
        </row>
        <row r="13">
          <cell r="A13" t="str">
            <v>Q3: Kfz- und Fahrzeugindustrie/Automotive</v>
          </cell>
          <cell r="B13">
            <v>0.25</v>
          </cell>
          <cell r="D13">
            <v>0.25</v>
          </cell>
          <cell r="F13">
            <v>0.5</v>
          </cell>
          <cell r="H13">
            <v>0</v>
          </cell>
          <cell r="J13">
            <v>0</v>
          </cell>
          <cell r="L13">
            <v>0</v>
          </cell>
        </row>
        <row r="14">
          <cell r="A14" t="str">
            <v>Q3: Transportwesen (z.B. Logistik, Beförderungsunternehmen)</v>
          </cell>
          <cell r="B14">
            <v>0.46150000000000002</v>
          </cell>
          <cell r="D14">
            <v>0.46150000000000002</v>
          </cell>
          <cell r="F14">
            <v>7.690000000000001E-2</v>
          </cell>
          <cell r="H14">
            <v>0</v>
          </cell>
          <cell r="J14">
            <v>0</v>
          </cell>
          <cell r="L14">
            <v>0</v>
          </cell>
        </row>
        <row r="15">
          <cell r="A15" t="str">
            <v>Q3: Maschinenbau</v>
          </cell>
          <cell r="B15">
            <v>0.52</v>
          </cell>
          <cell r="D15">
            <v>0.44</v>
          </cell>
          <cell r="F15">
            <v>0.04</v>
          </cell>
          <cell r="H15">
            <v>0</v>
          </cell>
          <cell r="J15">
            <v>0</v>
          </cell>
          <cell r="L15">
            <v>0</v>
          </cell>
        </row>
        <row r="18">
          <cell r="A18" t="str">
            <v>Q3: Groß- und Einzelhandel</v>
          </cell>
          <cell r="B18">
            <v>0.61109999999999998</v>
          </cell>
          <cell r="D18">
            <v>0.36109999999999998</v>
          </cell>
          <cell r="F18">
            <v>2.7799999999999998E-2</v>
          </cell>
          <cell r="H18">
            <v>0</v>
          </cell>
          <cell r="J18">
            <v>0</v>
          </cell>
          <cell r="L18">
            <v>0</v>
          </cell>
        </row>
        <row r="20">
          <cell r="A20" t="str">
            <v>Q3: Finance und Consulting</v>
          </cell>
          <cell r="B20">
            <v>0.42857142857142855</v>
          </cell>
          <cell r="D20">
            <v>0.42857142857142855</v>
          </cell>
          <cell r="F20">
            <v>0.14285714285714285</v>
          </cell>
          <cell r="H20">
            <v>0</v>
          </cell>
          <cell r="J20">
            <v>0</v>
          </cell>
          <cell r="L20">
            <v>0</v>
          </cell>
        </row>
        <row r="48">
          <cell r="F48" t="str">
            <v>1 - 30 days</v>
          </cell>
          <cell r="G48" t="str">
            <v>31 - 60 days</v>
          </cell>
          <cell r="H48" t="str">
            <v>61 - 90 days</v>
          </cell>
          <cell r="I48" t="str">
            <v>91 - 120 days</v>
          </cell>
          <cell r="J48" t="str">
            <v>above 120 days</v>
          </cell>
          <cell r="K48" t="str">
            <v>unknown</v>
          </cell>
          <cell r="U48">
            <v>2026</v>
          </cell>
          <cell r="V48">
            <v>2025</v>
          </cell>
        </row>
        <row r="49">
          <cell r="E49" t="str">
            <v>Automotive</v>
          </cell>
          <cell r="F49">
            <v>0.25</v>
          </cell>
          <cell r="G49">
            <v>0.25</v>
          </cell>
          <cell r="H49">
            <v>0.5</v>
          </cell>
          <cell r="I49">
            <v>0</v>
          </cell>
          <cell r="J49">
            <v>0</v>
          </cell>
          <cell r="K49">
            <v>0</v>
          </cell>
          <cell r="T49" t="str">
            <v>Automotive</v>
          </cell>
          <cell r="U49">
            <v>52.5</v>
          </cell>
          <cell r="V49">
            <v>44.086500000000001</v>
          </cell>
        </row>
        <row r="50">
          <cell r="E50" t="str">
            <v>Wood</v>
          </cell>
          <cell r="F50">
            <v>0.28570000000000001</v>
          </cell>
          <cell r="G50">
            <v>0.57140000000000002</v>
          </cell>
          <cell r="H50">
            <v>0.1429</v>
          </cell>
          <cell r="I50">
            <v>0</v>
          </cell>
          <cell r="J50">
            <v>0</v>
          </cell>
          <cell r="K50">
            <v>0</v>
          </cell>
          <cell r="T50" t="str">
            <v>Paper-Packaging</v>
          </cell>
          <cell r="U50">
            <v>51</v>
          </cell>
          <cell r="V50">
            <v>34.656000000000006</v>
          </cell>
        </row>
        <row r="51">
          <cell r="E51" t="str">
            <v>Paper-Packing</v>
          </cell>
          <cell r="F51">
            <v>0.3</v>
          </cell>
          <cell r="G51">
            <v>0.4</v>
          </cell>
          <cell r="H51">
            <v>0.2</v>
          </cell>
          <cell r="I51">
            <v>0</v>
          </cell>
          <cell r="J51">
            <v>0.1</v>
          </cell>
          <cell r="K51">
            <v>0</v>
          </cell>
          <cell r="T51" t="str">
            <v>Wood</v>
          </cell>
          <cell r="U51">
            <v>40.716000000000001</v>
          </cell>
          <cell r="V51">
            <v>29.211000000000002</v>
          </cell>
        </row>
        <row r="52">
          <cell r="E52" t="str">
            <v>Finance</v>
          </cell>
          <cell r="F52">
            <v>0.42857142857142855</v>
          </cell>
          <cell r="G52">
            <v>0.42857142857142855</v>
          </cell>
          <cell r="H52">
            <v>0.14285714285714285</v>
          </cell>
          <cell r="I52">
            <v>0</v>
          </cell>
          <cell r="J52">
            <v>0</v>
          </cell>
          <cell r="K52">
            <v>0</v>
          </cell>
          <cell r="T52" t="str">
            <v>Finance</v>
          </cell>
          <cell r="U52">
            <v>36.428571428571423</v>
          </cell>
          <cell r="V52">
            <v>23.75</v>
          </cell>
        </row>
        <row r="53">
          <cell r="E53" t="str">
            <v>Transportation</v>
          </cell>
          <cell r="F53">
            <v>0.46150000000000002</v>
          </cell>
          <cell r="G53">
            <v>0.46150000000000002</v>
          </cell>
          <cell r="H53">
            <v>7.690000000000001E-2</v>
          </cell>
          <cell r="I53">
            <v>0</v>
          </cell>
          <cell r="J53">
            <v>0</v>
          </cell>
          <cell r="K53">
            <v>0</v>
          </cell>
          <cell r="T53" t="str">
            <v>Transportation</v>
          </cell>
          <cell r="U53">
            <v>33.457500000000003</v>
          </cell>
          <cell r="V53">
            <v>32.506500000000003</v>
          </cell>
        </row>
        <row r="54">
          <cell r="E54" t="str">
            <v>Machinery</v>
          </cell>
          <cell r="F54">
            <v>0.52</v>
          </cell>
          <cell r="G54">
            <v>0.44</v>
          </cell>
          <cell r="H54">
            <v>0.04</v>
          </cell>
          <cell r="I54">
            <v>0</v>
          </cell>
          <cell r="J54">
            <v>0</v>
          </cell>
          <cell r="K54">
            <v>0</v>
          </cell>
          <cell r="T54" t="str">
            <v>Machinery</v>
          </cell>
          <cell r="U54">
            <v>30.6</v>
          </cell>
          <cell r="V54">
            <v>32.31</v>
          </cell>
        </row>
        <row r="55">
          <cell r="E55" t="str">
            <v>Agri-Food</v>
          </cell>
          <cell r="F55">
            <v>0.5333</v>
          </cell>
          <cell r="G55">
            <v>0.4667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T55" t="str">
            <v>Total Economy</v>
          </cell>
          <cell r="U55">
            <v>30.6</v>
          </cell>
          <cell r="V55">
            <v>32.472527472527474</v>
          </cell>
        </row>
        <row r="56">
          <cell r="E56" t="str">
            <v>Metals</v>
          </cell>
          <cell r="F56">
            <v>0.6</v>
          </cell>
          <cell r="G56">
            <v>0.375</v>
          </cell>
          <cell r="H56">
            <v>2.5000000000000001E-2</v>
          </cell>
          <cell r="I56">
            <v>0</v>
          </cell>
          <cell r="J56">
            <v>0</v>
          </cell>
          <cell r="K56">
            <v>0</v>
          </cell>
          <cell r="T56" t="str">
            <v>Agri-Food</v>
          </cell>
          <cell r="U56">
            <v>29.001000000000001</v>
          </cell>
          <cell r="V56">
            <v>29.9985</v>
          </cell>
        </row>
        <row r="57">
          <cell r="E57" t="str">
            <v>ICT</v>
          </cell>
          <cell r="F57">
            <v>0.6</v>
          </cell>
          <cell r="G57">
            <v>0.33329999999999999</v>
          </cell>
          <cell r="H57">
            <v>0</v>
          </cell>
          <cell r="I57">
            <v>0</v>
          </cell>
          <cell r="J57">
            <v>0</v>
          </cell>
          <cell r="K57">
            <v>6.6699999999999995E-2</v>
          </cell>
          <cell r="T57" t="str">
            <v>Metals</v>
          </cell>
          <cell r="U57">
            <v>27.75</v>
          </cell>
          <cell r="V57">
            <v>32.907000000000004</v>
          </cell>
        </row>
        <row r="58">
          <cell r="E58" t="str">
            <v>Retail-Wholesale Trade</v>
          </cell>
          <cell r="F58">
            <v>0.61109999999999998</v>
          </cell>
          <cell r="G58">
            <v>0.36109999999999998</v>
          </cell>
          <cell r="H58">
            <v>2.7799999999999998E-2</v>
          </cell>
          <cell r="I58">
            <v>0</v>
          </cell>
          <cell r="J58">
            <v>0</v>
          </cell>
          <cell r="K58">
            <v>0</v>
          </cell>
          <cell r="T58" t="str">
            <v>Retail-Wholesale Trade</v>
          </cell>
          <cell r="U58">
            <v>27.500999999999998</v>
          </cell>
          <cell r="V58">
            <v>31.621621621621621</v>
          </cell>
        </row>
        <row r="59">
          <cell r="E59" t="str">
            <v>Construction</v>
          </cell>
          <cell r="F59">
            <v>0.72730000000000006</v>
          </cell>
          <cell r="G59">
            <v>0.21210000000000001</v>
          </cell>
          <cell r="H59">
            <v>6.0599999999999987E-2</v>
          </cell>
          <cell r="I59">
            <v>0</v>
          </cell>
          <cell r="J59">
            <v>0</v>
          </cell>
          <cell r="K59">
            <v>0</v>
          </cell>
          <cell r="T59" t="str">
            <v>Construction</v>
          </cell>
          <cell r="U59">
            <v>24.998999999999999</v>
          </cell>
          <cell r="V59">
            <v>22.808999999999997</v>
          </cell>
        </row>
        <row r="60">
          <cell r="E60" t="str">
            <v>Pharma-Chemicals</v>
          </cell>
          <cell r="F60">
            <v>0.73913043478260865</v>
          </cell>
          <cell r="G60">
            <v>0.21739130434782608</v>
          </cell>
          <cell r="H60">
            <v>4.3478260869565216E-2</v>
          </cell>
          <cell r="I60">
            <v>0</v>
          </cell>
          <cell r="J60">
            <v>0</v>
          </cell>
          <cell r="K60">
            <v>0</v>
          </cell>
          <cell r="T60" t="str">
            <v>Pharma-Chemicals</v>
          </cell>
          <cell r="U60">
            <v>24.130434782608695</v>
          </cell>
          <cell r="V60">
            <v>34.354838709677423</v>
          </cell>
        </row>
        <row r="61">
          <cell r="T61" t="str">
            <v>ICT</v>
          </cell>
          <cell r="U61">
            <v>23.9985</v>
          </cell>
          <cell r="V61">
            <v>30.325499999999998</v>
          </cell>
        </row>
      </sheetData>
      <sheetData sheetId="9">
        <row r="3">
          <cell r="B3" t="str">
            <v>Ja</v>
          </cell>
          <cell r="D3" t="str">
            <v>Nein</v>
          </cell>
          <cell r="F3" t="str">
            <v>Weiß nicht</v>
          </cell>
        </row>
        <row r="4">
          <cell r="A4" t="str">
            <v>Q3: Landwirtschaft, Nahrungsmittel</v>
          </cell>
          <cell r="B4">
            <v>0.8234999999999999</v>
          </cell>
          <cell r="D4">
            <v>0.1176</v>
          </cell>
          <cell r="F4">
            <v>5.8799999999999998E-2</v>
          </cell>
        </row>
        <row r="5">
          <cell r="A5" t="str">
            <v>Q3: Holz- und Möbel</v>
          </cell>
          <cell r="B5">
            <v>0.53849999999999998</v>
          </cell>
          <cell r="D5">
            <v>0.46150000000000002</v>
          </cell>
          <cell r="F5">
            <v>0</v>
          </cell>
        </row>
        <row r="6">
          <cell r="A6" t="str">
            <v>Q3: Chemie und Pharma</v>
          </cell>
          <cell r="B6">
            <v>0.90322580645161288</v>
          </cell>
          <cell r="D6">
            <v>9.6774193548387094E-2</v>
          </cell>
          <cell r="F6">
            <v>0</v>
          </cell>
        </row>
        <row r="8">
          <cell r="A8" t="str">
            <v>Q3: Metalle (inklusive Metallverarbeitung und Ähnliches z.B. Stahlverarbeitung)</v>
          </cell>
          <cell r="B8">
            <v>0.73470000000000002</v>
          </cell>
          <cell r="D8">
            <v>0.22450000000000001</v>
          </cell>
          <cell r="F8">
            <v>4.0800000000000003E-2</v>
          </cell>
        </row>
        <row r="9">
          <cell r="A9" t="str">
            <v>Q3: Papier, Verpackung und Druck</v>
          </cell>
          <cell r="B9">
            <v>0.83329999999999993</v>
          </cell>
          <cell r="D9">
            <v>0</v>
          </cell>
          <cell r="F9">
            <v>0.16669999999999999</v>
          </cell>
        </row>
        <row r="10">
          <cell r="A10" t="str">
            <v>Q3: Bau (umfasst auch alle Handwerke, die im Bau benötigt werden)</v>
          </cell>
          <cell r="B10">
            <v>0.86360000000000003</v>
          </cell>
          <cell r="D10">
            <v>0.13639999999999999</v>
          </cell>
          <cell r="F10">
            <v>0</v>
          </cell>
        </row>
        <row r="12">
          <cell r="A12" t="str">
            <v>Q3: IT, Telekommunikation, Elektronik, Elektrotechnik</v>
          </cell>
          <cell r="B12">
            <v>0.78949999999999998</v>
          </cell>
          <cell r="D12">
            <v>0.21049999999999999</v>
          </cell>
          <cell r="F12">
            <v>0</v>
          </cell>
        </row>
        <row r="13">
          <cell r="A13" t="str">
            <v>Q3: Kfz- und Fahrzeugindustrie/Automotive</v>
          </cell>
          <cell r="B13">
            <v>0.88890000000000002</v>
          </cell>
          <cell r="D13">
            <v>0.1111</v>
          </cell>
          <cell r="F13">
            <v>0</v>
          </cell>
        </row>
        <row r="14">
          <cell r="A14" t="str">
            <v>Q3: Transportwesen (z.B. Logistik, Beförderungsunternehmen)</v>
          </cell>
          <cell r="B14">
            <v>0.71430000000000005</v>
          </cell>
          <cell r="D14">
            <v>0.21429999999999999</v>
          </cell>
          <cell r="F14">
            <v>7.1399999999999991E-2</v>
          </cell>
        </row>
        <row r="15">
          <cell r="A15" t="str">
            <v>Q3: Maschinenbau</v>
          </cell>
          <cell r="B15">
            <v>0.92310000000000003</v>
          </cell>
          <cell r="D15">
            <v>7.690000000000001E-2</v>
          </cell>
          <cell r="F15">
            <v>0</v>
          </cell>
        </row>
        <row r="18">
          <cell r="A18" t="str">
            <v>Q3: Groß- und Einzelhandel</v>
          </cell>
          <cell r="B18">
            <v>0.84444444444444444</v>
          </cell>
          <cell r="D18">
            <v>0.13333333333333333</v>
          </cell>
          <cell r="F18">
            <v>2.2222222222222223E-2</v>
          </cell>
        </row>
        <row r="20">
          <cell r="A20" t="str">
            <v>Q3: Finance und Consulting</v>
          </cell>
          <cell r="B20">
            <v>0.77777777777777779</v>
          </cell>
          <cell r="D20">
            <v>0.22222222222222221</v>
          </cell>
          <cell r="F20">
            <v>0</v>
          </cell>
        </row>
        <row r="29">
          <cell r="Q29">
            <v>2026</v>
          </cell>
          <cell r="R29">
            <v>2025</v>
          </cell>
          <cell r="S29">
            <v>2024</v>
          </cell>
          <cell r="T29">
            <v>2023</v>
          </cell>
          <cell r="U29">
            <v>2022</v>
          </cell>
          <cell r="V29">
            <v>2021</v>
          </cell>
          <cell r="W29">
            <v>2020</v>
          </cell>
        </row>
        <row r="30">
          <cell r="P30" t="str">
            <v>Wood</v>
          </cell>
          <cell r="Q30">
            <v>0.53849999999999998</v>
          </cell>
          <cell r="R30">
            <v>0.73909999999999998</v>
          </cell>
          <cell r="S30">
            <v>0.68969999999999998</v>
          </cell>
          <cell r="T30">
            <v>0.66670000000000007</v>
          </cell>
          <cell r="U30">
            <v>0.57140000000000002</v>
          </cell>
          <cell r="V30">
            <v>0.58329999999999993</v>
          </cell>
          <cell r="W30">
            <v>0.6522</v>
          </cell>
        </row>
        <row r="31">
          <cell r="P31" t="str">
            <v>Transportation</v>
          </cell>
          <cell r="Q31">
            <v>0.71430000000000005</v>
          </cell>
          <cell r="R31">
            <v>0.89659999999999995</v>
          </cell>
          <cell r="S31">
            <v>0.68180000000000007</v>
          </cell>
          <cell r="T31">
            <v>0.85189999999999999</v>
          </cell>
          <cell r="U31">
            <v>0.72499999999999998</v>
          </cell>
          <cell r="V31">
            <v>0.66670000000000007</v>
          </cell>
          <cell r="W31">
            <v>0.63639999999999997</v>
          </cell>
        </row>
        <row r="32">
          <cell r="P32" t="str">
            <v>Metals</v>
          </cell>
          <cell r="Q32">
            <v>0.73470000000000002</v>
          </cell>
          <cell r="R32">
            <v>0.76790000000000003</v>
          </cell>
          <cell r="S32">
            <v>0.72530000000000006</v>
          </cell>
          <cell r="T32">
            <v>0.77269999999999994</v>
          </cell>
          <cell r="U32">
            <v>0.61829999999999996</v>
          </cell>
          <cell r="V32">
            <v>0.62340000000000007</v>
          </cell>
          <cell r="W32">
            <v>0.61450000000000005</v>
          </cell>
        </row>
        <row r="33">
          <cell r="P33" t="str">
            <v>Finance-Consulting</v>
          </cell>
          <cell r="Q33">
            <v>0.77777777777777779</v>
          </cell>
          <cell r="R33">
            <v>0.87179487179487181</v>
          </cell>
          <cell r="S33">
            <v>0.64516129032258063</v>
          </cell>
          <cell r="T33">
            <v>0.68420000000000003</v>
          </cell>
          <cell r="U33">
            <v>0.47499999999999998</v>
          </cell>
        </row>
        <row r="34">
          <cell r="P34" t="str">
            <v>ICT</v>
          </cell>
          <cell r="Q34">
            <v>0.78949999999999998</v>
          </cell>
          <cell r="R34">
            <v>0.86269999999999991</v>
          </cell>
          <cell r="S34">
            <v>0.84379999999999999</v>
          </cell>
          <cell r="T34">
            <v>0.79590000000000005</v>
          </cell>
          <cell r="U34">
            <v>0.69769999999999999</v>
          </cell>
          <cell r="V34">
            <v>0.58540000000000003</v>
          </cell>
          <cell r="W34">
            <v>0.66670000000000007</v>
          </cell>
        </row>
        <row r="35">
          <cell r="P35" t="str">
            <v>Total Economy</v>
          </cell>
          <cell r="Q35">
            <v>0.81849999999999989</v>
          </cell>
          <cell r="R35">
            <v>0.8076000000000001</v>
          </cell>
          <cell r="S35">
            <v>0.77610000000000001</v>
          </cell>
          <cell r="T35">
            <v>0.75519999999999998</v>
          </cell>
          <cell r="U35">
            <v>0.64510000000000001</v>
          </cell>
          <cell r="V35">
            <v>0.58530000000000004</v>
          </cell>
          <cell r="W35">
            <v>0.68</v>
          </cell>
        </row>
        <row r="36">
          <cell r="P36" t="str">
            <v>Agri-Food</v>
          </cell>
          <cell r="Q36">
            <v>0.8234999999999999</v>
          </cell>
          <cell r="R36">
            <v>0.77359999999999995</v>
          </cell>
          <cell r="S36">
            <v>0.8234999999999999</v>
          </cell>
          <cell r="T36">
            <v>0.7742</v>
          </cell>
          <cell r="U36">
            <v>0.49330000000000002</v>
          </cell>
          <cell r="V36">
            <v>0.44900000000000001</v>
          </cell>
          <cell r="W36">
            <v>0.65</v>
          </cell>
        </row>
        <row r="37">
          <cell r="P37" t="str">
            <v>Paper-Packaging</v>
          </cell>
          <cell r="Q37">
            <v>0.83329999999999993</v>
          </cell>
          <cell r="R37">
            <v>0.86209999999999998</v>
          </cell>
          <cell r="S37">
            <v>0.84</v>
          </cell>
          <cell r="T37">
            <v>0.8</v>
          </cell>
          <cell r="U37">
            <v>0.70450000000000002</v>
          </cell>
          <cell r="V37">
            <v>0.55000000000000004</v>
          </cell>
          <cell r="W37">
            <v>0.69569999999999999</v>
          </cell>
        </row>
        <row r="38">
          <cell r="P38" t="str">
            <v>Retail-Wholesale Trade</v>
          </cell>
          <cell r="Q38">
            <v>0.84444444444444444</v>
          </cell>
          <cell r="R38">
            <v>0.79545454545454541</v>
          </cell>
          <cell r="S38">
            <v>0.75903614457831325</v>
          </cell>
          <cell r="T38">
            <v>0.76923076923076927</v>
          </cell>
          <cell r="U38">
            <v>0.67799999999999994</v>
          </cell>
          <cell r="V38">
            <v>0.5495495495495496</v>
          </cell>
          <cell r="W38">
            <v>0.74528301886792447</v>
          </cell>
        </row>
        <row r="39">
          <cell r="P39" t="str">
            <v>Construction</v>
          </cell>
          <cell r="Q39">
            <v>0.86360000000000003</v>
          </cell>
          <cell r="R39">
            <v>0.85709999999999997</v>
          </cell>
          <cell r="S39">
            <v>0.8</v>
          </cell>
          <cell r="T39">
            <v>0.74069999999999991</v>
          </cell>
          <cell r="U39">
            <v>0.68640000000000001</v>
          </cell>
          <cell r="V39">
            <v>0.61759999999999993</v>
          </cell>
          <cell r="W39">
            <v>0.62159999999999993</v>
          </cell>
        </row>
        <row r="40">
          <cell r="P40" t="str">
            <v>Automotive</v>
          </cell>
          <cell r="Q40">
            <v>0.88890000000000002</v>
          </cell>
          <cell r="R40">
            <v>0.75680000000000003</v>
          </cell>
          <cell r="S40">
            <v>0.875</v>
          </cell>
          <cell r="T40">
            <v>0.875</v>
          </cell>
          <cell r="U40">
            <v>0.71430000000000005</v>
          </cell>
          <cell r="V40">
            <v>0.63159999999999994</v>
          </cell>
          <cell r="W40">
            <v>0.6522</v>
          </cell>
        </row>
        <row r="41">
          <cell r="P41" t="str">
            <v>Pharma-Chemicals</v>
          </cell>
          <cell r="Q41">
            <v>0.90322580645161288</v>
          </cell>
          <cell r="R41">
            <v>0.78082191780821919</v>
          </cell>
          <cell r="S41">
            <v>0.82258064516129037</v>
          </cell>
          <cell r="T41">
            <v>0.77551020408163263</v>
          </cell>
          <cell r="U41">
            <v>0.75859999999999994</v>
          </cell>
          <cell r="V41">
            <v>0.546875</v>
          </cell>
          <cell r="W41">
            <v>0.81081081081081086</v>
          </cell>
        </row>
        <row r="42">
          <cell r="P42" t="str">
            <v>Machinery</v>
          </cell>
          <cell r="Q42">
            <v>0.92310000000000003</v>
          </cell>
          <cell r="R42">
            <v>0.79249999999999998</v>
          </cell>
          <cell r="S42">
            <v>0.83329999999999993</v>
          </cell>
          <cell r="T42">
            <v>0.77029999999999998</v>
          </cell>
          <cell r="U42">
            <v>0.72599999999999998</v>
          </cell>
          <cell r="V42">
            <v>0.6038</v>
          </cell>
          <cell r="W42">
            <v>0.66150000000000009</v>
          </cell>
        </row>
      </sheetData>
      <sheetData sheetId="10">
        <row r="3">
          <cell r="B3" t="str">
            <v>1 bis 30 Tage</v>
          </cell>
          <cell r="D3" t="str">
            <v>31 bis 60 Tage</v>
          </cell>
          <cell r="F3" t="str">
            <v>61 bis 90 Tage</v>
          </cell>
          <cell r="H3" t="str">
            <v>91 bis 120 Tage</v>
          </cell>
          <cell r="J3" t="str">
            <v>121 bis 150 Tage</v>
          </cell>
          <cell r="L3" t="str">
            <v>Mehr als 150 Tage</v>
          </cell>
          <cell r="N3" t="str">
            <v>Weiß nicht</v>
          </cell>
        </row>
        <row r="4">
          <cell r="A4" t="str">
            <v>Q3: Landwirtschaft, Nahrungsmittel</v>
          </cell>
          <cell r="B4">
            <v>0.61539999999999995</v>
          </cell>
          <cell r="D4">
            <v>0.30769999999999997</v>
          </cell>
          <cell r="F4">
            <v>7.690000000000001E-2</v>
          </cell>
          <cell r="H4">
            <v>0</v>
          </cell>
          <cell r="J4">
            <v>0</v>
          </cell>
          <cell r="L4">
            <v>0</v>
          </cell>
          <cell r="N4">
            <v>0</v>
          </cell>
        </row>
        <row r="5">
          <cell r="A5" t="str">
            <v>Q3: Holz- und Möbel</v>
          </cell>
          <cell r="B5">
            <v>0.42859999999999998</v>
          </cell>
          <cell r="D5">
            <v>0.42859999999999998</v>
          </cell>
          <cell r="F5">
            <v>0</v>
          </cell>
          <cell r="H5">
            <v>0</v>
          </cell>
          <cell r="J5">
            <v>0</v>
          </cell>
          <cell r="L5">
            <v>0</v>
          </cell>
          <cell r="N5">
            <v>0.1429</v>
          </cell>
        </row>
        <row r="6">
          <cell r="A6" t="str">
            <v>Q3: Chemie und Pharma</v>
          </cell>
          <cell r="B6">
            <v>0.81481481481481477</v>
          </cell>
          <cell r="D6">
            <v>0.14814814814814814</v>
          </cell>
          <cell r="F6">
            <v>0</v>
          </cell>
          <cell r="H6">
            <v>3.7037037037037035E-2</v>
          </cell>
          <cell r="J6">
            <v>0</v>
          </cell>
          <cell r="L6">
            <v>0</v>
          </cell>
          <cell r="N6">
            <v>0</v>
          </cell>
        </row>
        <row r="8">
          <cell r="A8" t="str">
            <v>Q3: Metalle (inklusive Metallverarbeitung und Ähnliches z.B. Stahlverarbeitung)</v>
          </cell>
          <cell r="B8">
            <v>0.72219999999999995</v>
          </cell>
          <cell r="D8">
            <v>0.19439999999999999</v>
          </cell>
          <cell r="F8">
            <v>8.3299999999999999E-2</v>
          </cell>
          <cell r="H8">
            <v>0</v>
          </cell>
          <cell r="J8">
            <v>0</v>
          </cell>
          <cell r="L8">
            <v>0</v>
          </cell>
          <cell r="N8">
            <v>0</v>
          </cell>
        </row>
        <row r="9">
          <cell r="A9" t="str">
            <v>Q3: Papier, Verpackung und Druck</v>
          </cell>
          <cell r="B9">
            <v>0.8</v>
          </cell>
          <cell r="D9">
            <v>0</v>
          </cell>
          <cell r="F9">
            <v>0.1</v>
          </cell>
          <cell r="H9">
            <v>0</v>
          </cell>
          <cell r="J9">
            <v>0</v>
          </cell>
          <cell r="L9">
            <v>0</v>
          </cell>
          <cell r="N9">
            <v>0.1</v>
          </cell>
        </row>
        <row r="10">
          <cell r="A10" t="str">
            <v>Q3: Bau (umfasst auch alle Handwerke, die im Bau benötigt werden)</v>
          </cell>
          <cell r="B10">
            <v>0.55259999999999998</v>
          </cell>
          <cell r="D10">
            <v>0.34210000000000002</v>
          </cell>
          <cell r="F10">
            <v>7.8899999999999998E-2</v>
          </cell>
          <cell r="H10">
            <v>0</v>
          </cell>
          <cell r="J10">
            <v>0</v>
          </cell>
          <cell r="L10">
            <v>2.63E-2</v>
          </cell>
          <cell r="N10">
            <v>0</v>
          </cell>
        </row>
        <row r="12">
          <cell r="A12" t="str">
            <v>Q3: IT, Telekommunikation, Elektronik, Elektrotechnik</v>
          </cell>
          <cell r="B12">
            <v>0.6</v>
          </cell>
          <cell r="D12">
            <v>6.6699999999999995E-2</v>
          </cell>
          <cell r="F12">
            <v>0.2</v>
          </cell>
          <cell r="H12">
            <v>6.6699999999999995E-2</v>
          </cell>
          <cell r="J12">
            <v>0</v>
          </cell>
          <cell r="L12">
            <v>0</v>
          </cell>
          <cell r="N12">
            <v>6.6699999999999995E-2</v>
          </cell>
        </row>
        <row r="13">
          <cell r="A13" t="str">
            <v>Q3: Kfz- und Fahrzeugindustrie/Automotive</v>
          </cell>
          <cell r="B13">
            <v>0.375</v>
          </cell>
          <cell r="D13">
            <v>0.375</v>
          </cell>
          <cell r="F13">
            <v>0.125</v>
          </cell>
          <cell r="H13">
            <v>0.125</v>
          </cell>
          <cell r="J13">
            <v>0</v>
          </cell>
          <cell r="L13">
            <v>0</v>
          </cell>
          <cell r="N13">
            <v>0</v>
          </cell>
        </row>
        <row r="14">
          <cell r="A14" t="str">
            <v>Q3: Transportwesen (z.B. Logistik, Beförderungsunternehmen)</v>
          </cell>
          <cell r="B14">
            <v>0.7</v>
          </cell>
          <cell r="D14">
            <v>0.3</v>
          </cell>
          <cell r="F14">
            <v>0</v>
          </cell>
          <cell r="H14">
            <v>0</v>
          </cell>
          <cell r="J14">
            <v>0</v>
          </cell>
          <cell r="L14">
            <v>0</v>
          </cell>
          <cell r="N14">
            <v>0</v>
          </cell>
        </row>
        <row r="15">
          <cell r="A15" t="str">
            <v>Q3: Maschinenbau</v>
          </cell>
          <cell r="B15">
            <v>0.375</v>
          </cell>
          <cell r="D15">
            <v>0.33329999999999999</v>
          </cell>
          <cell r="F15">
            <v>8.3299999999999999E-2</v>
          </cell>
          <cell r="H15">
            <v>0.125</v>
          </cell>
          <cell r="J15">
            <v>0</v>
          </cell>
          <cell r="L15">
            <v>0</v>
          </cell>
          <cell r="N15">
            <v>8.3299999999999999E-2</v>
          </cell>
        </row>
        <row r="18">
          <cell r="A18" t="str">
            <v>Q3: Groß- und Einzelhandel</v>
          </cell>
          <cell r="B18">
            <v>0.73684210526315785</v>
          </cell>
          <cell r="D18">
            <v>0.10526315789473684</v>
          </cell>
          <cell r="F18">
            <v>0.13157894736842105</v>
          </cell>
          <cell r="H18">
            <v>0</v>
          </cell>
          <cell r="J18">
            <v>0</v>
          </cell>
          <cell r="L18">
            <v>0</v>
          </cell>
          <cell r="N18">
            <v>2.6315789473684209E-2</v>
          </cell>
        </row>
        <row r="20">
          <cell r="A20" t="str">
            <v>Q3: Finance und Consulting</v>
          </cell>
          <cell r="B20">
            <v>0.5714285714285714</v>
          </cell>
          <cell r="D20">
            <v>0.2857142857142857</v>
          </cell>
          <cell r="F20">
            <v>0.14285714285714285</v>
          </cell>
          <cell r="H20">
            <v>0</v>
          </cell>
          <cell r="J20">
            <v>0</v>
          </cell>
          <cell r="L20">
            <v>0</v>
          </cell>
          <cell r="N20">
            <v>0</v>
          </cell>
        </row>
        <row r="29">
          <cell r="AJ29">
            <v>2026</v>
          </cell>
          <cell r="AK29">
            <v>2025</v>
          </cell>
        </row>
        <row r="30">
          <cell r="AI30" t="str">
            <v>Paper-Packaging</v>
          </cell>
          <cell r="AJ30">
            <v>19.5</v>
          </cell>
          <cell r="AK30">
            <v>28.199999999999996</v>
          </cell>
        </row>
        <row r="31">
          <cell r="AI31" t="str">
            <v>Pharma-Chemicals</v>
          </cell>
          <cell r="AJ31">
            <v>22.777777777777775</v>
          </cell>
          <cell r="AK31">
            <v>26.052631578947366</v>
          </cell>
        </row>
        <row r="32">
          <cell r="AI32" t="str">
            <v>Transportation</v>
          </cell>
          <cell r="AJ32">
            <v>24</v>
          </cell>
          <cell r="AK32">
            <v>28.466000000000001</v>
          </cell>
        </row>
        <row r="33">
          <cell r="AI33" t="str">
            <v>Retail-Wholesale Trade</v>
          </cell>
          <cell r="AJ33">
            <v>25.657894736842103</v>
          </cell>
          <cell r="AK33">
            <v>31.714285714285712</v>
          </cell>
        </row>
        <row r="34">
          <cell r="AI34" t="str">
            <v>Wood</v>
          </cell>
          <cell r="AJ34">
            <v>25.715999999999998</v>
          </cell>
          <cell r="AK34">
            <v>25.5825</v>
          </cell>
        </row>
        <row r="35">
          <cell r="AI35" t="str">
            <v>Metals</v>
          </cell>
          <cell r="AJ35">
            <v>25.828499999999995</v>
          </cell>
          <cell r="AK35">
            <v>24.589499999999997</v>
          </cell>
        </row>
        <row r="36">
          <cell r="AI36" t="str">
            <v>Agri-Food</v>
          </cell>
          <cell r="AJ36">
            <v>28.845000000000002</v>
          </cell>
          <cell r="AK36">
            <v>28.906500000000001</v>
          </cell>
        </row>
        <row r="37">
          <cell r="AI37" t="str">
            <v>Total Economy</v>
          </cell>
          <cell r="AJ37">
            <v>30.156999999999996</v>
          </cell>
          <cell r="AK37">
            <v>31.778499999999998</v>
          </cell>
        </row>
        <row r="38">
          <cell r="AI38" t="str">
            <v>Finance</v>
          </cell>
          <cell r="AJ38">
            <v>32.142857142857139</v>
          </cell>
          <cell r="AK38">
            <v>35</v>
          </cell>
        </row>
        <row r="39">
          <cell r="AI39" t="str">
            <v>ICT</v>
          </cell>
          <cell r="AJ39">
            <v>34.005000000000003</v>
          </cell>
          <cell r="AK39">
            <v>27.613500000000002</v>
          </cell>
        </row>
        <row r="40">
          <cell r="AI40" t="str">
            <v>Construction</v>
          </cell>
          <cell r="AJ40">
            <v>34.072000000000003</v>
          </cell>
          <cell r="AK40">
            <v>40.185500000000005</v>
          </cell>
        </row>
        <row r="41">
          <cell r="AI41" t="str">
            <v>Machinery</v>
          </cell>
          <cell r="AJ41">
            <v>39.995999999999995</v>
          </cell>
          <cell r="AK41">
            <v>34.755499999999998</v>
          </cell>
        </row>
        <row r="42">
          <cell r="AI42" t="str">
            <v>Automotive</v>
          </cell>
          <cell r="AJ42">
            <v>45</v>
          </cell>
          <cell r="AK42">
            <v>32.137500000000003</v>
          </cell>
        </row>
        <row r="46">
          <cell r="F46" t="str">
            <v>1-30 days</v>
          </cell>
          <cell r="G46" t="str">
            <v>31 - 60 days</v>
          </cell>
          <cell r="H46" t="str">
            <v>61 - 90 days</v>
          </cell>
          <cell r="I46" t="str">
            <v>91 - 120 days</v>
          </cell>
          <cell r="J46" t="str">
            <v>121 - 150 days</v>
          </cell>
          <cell r="K46" t="str">
            <v>more than 150 days</v>
          </cell>
          <cell r="L46" t="str">
            <v>don't know</v>
          </cell>
        </row>
        <row r="47">
          <cell r="E47" t="str">
            <v>Pharma-Chemicals</v>
          </cell>
          <cell r="F47">
            <v>0.81481481481481477</v>
          </cell>
          <cell r="G47">
            <v>0.14814814814814814</v>
          </cell>
          <cell r="H47">
            <v>0</v>
          </cell>
          <cell r="I47">
            <v>3.7037037037037035E-2</v>
          </cell>
          <cell r="J47">
            <v>0</v>
          </cell>
          <cell r="K47">
            <v>0</v>
          </cell>
          <cell r="L47">
            <v>0</v>
          </cell>
        </row>
        <row r="48">
          <cell r="E48" t="str">
            <v>Paper-Packaging</v>
          </cell>
          <cell r="F48">
            <v>0.8</v>
          </cell>
          <cell r="G48">
            <v>0</v>
          </cell>
          <cell r="H48">
            <v>0.1</v>
          </cell>
          <cell r="I48">
            <v>0</v>
          </cell>
          <cell r="J48">
            <v>0</v>
          </cell>
          <cell r="K48">
            <v>0</v>
          </cell>
          <cell r="L48">
            <v>0.1</v>
          </cell>
        </row>
        <row r="49">
          <cell r="E49" t="str">
            <v>Retail-Wholesale Trade</v>
          </cell>
          <cell r="F49">
            <v>0.73684210526315785</v>
          </cell>
          <cell r="G49">
            <v>0.10526315789473684</v>
          </cell>
          <cell r="H49">
            <v>0.13157894736842105</v>
          </cell>
          <cell r="I49">
            <v>0</v>
          </cell>
          <cell r="J49">
            <v>0</v>
          </cell>
          <cell r="K49">
            <v>0</v>
          </cell>
          <cell r="L49">
            <v>2.6315789473684209E-2</v>
          </cell>
        </row>
        <row r="50">
          <cell r="E50" t="str">
            <v>Metals</v>
          </cell>
          <cell r="F50">
            <v>0.72219999999999995</v>
          </cell>
          <cell r="G50">
            <v>0.19439999999999999</v>
          </cell>
          <cell r="H50">
            <v>8.3299999999999999E-2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E51" t="str">
            <v>Transportation</v>
          </cell>
          <cell r="F51">
            <v>0.7</v>
          </cell>
          <cell r="G51">
            <v>0.3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E52" t="str">
            <v>Total Economy</v>
          </cell>
          <cell r="F52">
            <v>0.626</v>
          </cell>
          <cell r="G52">
            <v>0.23169999999999999</v>
          </cell>
          <cell r="H52">
            <v>8.1300000000000011E-2</v>
          </cell>
          <cell r="I52">
            <v>2.8500000000000001E-2</v>
          </cell>
          <cell r="J52">
            <v>4.0999999999999986E-3</v>
          </cell>
          <cell r="K52">
            <v>4.0999999999999986E-3</v>
          </cell>
          <cell r="L52">
            <v>2.4400000000000002E-2</v>
          </cell>
        </row>
        <row r="53">
          <cell r="E53" t="str">
            <v>Agri-Food</v>
          </cell>
          <cell r="F53">
            <v>0.61539999999999995</v>
          </cell>
          <cell r="G53">
            <v>0.30769999999999997</v>
          </cell>
          <cell r="H53">
            <v>7.690000000000001E-2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E54" t="str">
            <v>ICT</v>
          </cell>
          <cell r="F54">
            <v>0.6</v>
          </cell>
          <cell r="G54">
            <v>6.6699999999999995E-2</v>
          </cell>
          <cell r="H54">
            <v>0.2</v>
          </cell>
          <cell r="I54">
            <v>6.6699999999999995E-2</v>
          </cell>
          <cell r="J54">
            <v>0</v>
          </cell>
          <cell r="K54">
            <v>0</v>
          </cell>
          <cell r="L54">
            <v>6.6699999999999995E-2</v>
          </cell>
        </row>
        <row r="55">
          <cell r="E55" t="str">
            <v>Finance</v>
          </cell>
          <cell r="F55">
            <v>0.5714285714285714</v>
          </cell>
          <cell r="G55">
            <v>0.2857142857142857</v>
          </cell>
          <cell r="H55">
            <v>0.14285714285714285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E56" t="str">
            <v>Construction</v>
          </cell>
          <cell r="F56">
            <v>0.55259999999999998</v>
          </cell>
          <cell r="G56">
            <v>0.34210000000000002</v>
          </cell>
          <cell r="H56">
            <v>7.8899999999999998E-2</v>
          </cell>
          <cell r="I56">
            <v>0</v>
          </cell>
          <cell r="J56">
            <v>0</v>
          </cell>
          <cell r="K56">
            <v>2.63E-2</v>
          </cell>
          <cell r="L56">
            <v>0</v>
          </cell>
        </row>
        <row r="57">
          <cell r="E57" t="str">
            <v>Wood</v>
          </cell>
          <cell r="F57">
            <v>0.42859999999999998</v>
          </cell>
          <cell r="G57">
            <v>0.42859999999999998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0.1429</v>
          </cell>
        </row>
        <row r="58">
          <cell r="E58" t="str">
            <v>Automotive</v>
          </cell>
          <cell r="F58">
            <v>0.375</v>
          </cell>
          <cell r="G58">
            <v>0.375</v>
          </cell>
          <cell r="H58">
            <v>0.125</v>
          </cell>
          <cell r="I58">
            <v>0.125</v>
          </cell>
          <cell r="J58">
            <v>0</v>
          </cell>
          <cell r="K58">
            <v>0</v>
          </cell>
          <cell r="L58">
            <v>0</v>
          </cell>
        </row>
        <row r="95">
          <cell r="AD95">
            <v>2026</v>
          </cell>
          <cell r="AE95">
            <v>2025</v>
          </cell>
        </row>
        <row r="96">
          <cell r="AC96" t="str">
            <v>Wood</v>
          </cell>
          <cell r="AD96">
            <v>40.384979999999999</v>
          </cell>
          <cell r="AE96">
            <v>49.713707100000001</v>
          </cell>
        </row>
        <row r="97">
          <cell r="AC97" t="str">
            <v>Metals</v>
          </cell>
          <cell r="AD97">
            <v>47.219159999999995</v>
          </cell>
          <cell r="AE97">
            <v>53.129741100000004</v>
          </cell>
        </row>
        <row r="98">
          <cell r="AC98" t="str">
            <v>Retail-Wholesale Trade</v>
          </cell>
          <cell r="AD98">
            <v>47.7</v>
          </cell>
          <cell r="AE98">
            <v>58.361719665090448</v>
          </cell>
        </row>
        <row r="99">
          <cell r="AC99" t="str">
            <v>Construction</v>
          </cell>
          <cell r="AD99">
            <v>53.122500000000002</v>
          </cell>
          <cell r="AE99">
            <v>58.482879800000006</v>
          </cell>
        </row>
        <row r="100">
          <cell r="AC100" t="str">
            <v>ICT</v>
          </cell>
          <cell r="AD100">
            <v>53.2</v>
          </cell>
          <cell r="AE100">
            <v>55.561480799999998</v>
          </cell>
        </row>
        <row r="101">
          <cell r="AC101" t="str">
            <v>Agri-Food</v>
          </cell>
          <cell r="AD101">
            <v>54.389599999999994</v>
          </cell>
          <cell r="AE101">
            <v>55.632163650000003</v>
          </cell>
        </row>
        <row r="102">
          <cell r="AC102" t="str">
            <v>Transportation</v>
          </cell>
          <cell r="AD102">
            <v>55.1081</v>
          </cell>
          <cell r="AE102">
            <v>55.368379400000002</v>
          </cell>
        </row>
        <row r="103">
          <cell r="AC103" t="str">
            <v>Total Economy</v>
          </cell>
          <cell r="AD103">
            <v>55.227740000000004</v>
          </cell>
          <cell r="AE103">
            <v>59.032692307692301</v>
          </cell>
        </row>
        <row r="104">
          <cell r="AC104" t="str">
            <v>Finance-Consulting</v>
          </cell>
          <cell r="AD104">
            <v>61.220000000000006</v>
          </cell>
          <cell r="AE104">
            <v>48.902439024390247</v>
          </cell>
        </row>
        <row r="105">
          <cell r="AC105" t="str">
            <v>Paper-Packaging</v>
          </cell>
          <cell r="AD105">
            <v>61.998299999999993</v>
          </cell>
          <cell r="AE105">
            <v>62.856000000000002</v>
          </cell>
        </row>
        <row r="106">
          <cell r="AC106" t="str">
            <v>Machinery</v>
          </cell>
          <cell r="AD106">
            <v>69.421900000000008</v>
          </cell>
          <cell r="AE106">
            <v>66.454841000000002</v>
          </cell>
        </row>
        <row r="107">
          <cell r="AC107" t="str">
            <v>Automotive</v>
          </cell>
          <cell r="AD107">
            <v>91.667249999999996</v>
          </cell>
          <cell r="AE107">
            <v>71.581691550000002</v>
          </cell>
        </row>
      </sheetData>
      <sheetData sheetId="11"/>
      <sheetData sheetId="12"/>
      <sheetData sheetId="13">
        <row r="3">
          <cell r="B3" t="str">
            <v>Unter 0,5 %</v>
          </cell>
          <cell r="D3" t="str">
            <v>0,5% bis unter 2 %</v>
          </cell>
          <cell r="F3" t="str">
            <v>2% bis unter 5 %</v>
          </cell>
          <cell r="H3" t="str">
            <v>5% bis 10 %</v>
          </cell>
          <cell r="J3" t="str">
            <v>Mehr als 10 %</v>
          </cell>
          <cell r="L3" t="str">
            <v>Weiß nicht</v>
          </cell>
        </row>
        <row r="4">
          <cell r="A4" t="str">
            <v>Q3: Landwirtschaft, Nahrungsmittel</v>
          </cell>
          <cell r="B4">
            <v>0.5333</v>
          </cell>
          <cell r="D4">
            <v>0.2</v>
          </cell>
          <cell r="F4">
            <v>0</v>
          </cell>
          <cell r="H4">
            <v>0.1333</v>
          </cell>
          <cell r="J4">
            <v>6.6699999999999995E-2</v>
          </cell>
          <cell r="L4">
            <v>6.6699999999999995E-2</v>
          </cell>
        </row>
        <row r="5">
          <cell r="A5" t="str">
            <v>Q3: Holz- und Möbel</v>
          </cell>
          <cell r="B5">
            <v>0.61539999999999995</v>
          </cell>
          <cell r="D5">
            <v>0.23080000000000001</v>
          </cell>
          <cell r="F5">
            <v>0</v>
          </cell>
          <cell r="H5">
            <v>0</v>
          </cell>
          <cell r="J5">
            <v>7.690000000000001E-2</v>
          </cell>
          <cell r="L5">
            <v>7.690000000000001E-2</v>
          </cell>
        </row>
        <row r="6">
          <cell r="A6" t="str">
            <v>Q3: Chemie und Pharma</v>
          </cell>
          <cell r="B6">
            <v>0.65517241379310343</v>
          </cell>
          <cell r="D6">
            <v>0.20689655172413793</v>
          </cell>
          <cell r="F6">
            <v>0.10344827586206896</v>
          </cell>
          <cell r="H6">
            <v>0</v>
          </cell>
          <cell r="J6">
            <v>0</v>
          </cell>
          <cell r="L6">
            <v>3.4482758620689655E-2</v>
          </cell>
        </row>
        <row r="8">
          <cell r="A8" t="str">
            <v>Q3: Metalle (inklusive Metallverarbeitung und Ähnliches z.B. Stahlverarbeitung)</v>
          </cell>
          <cell r="B8">
            <v>0.54170000000000007</v>
          </cell>
          <cell r="D8">
            <v>0.22919999999999999</v>
          </cell>
          <cell r="F8">
            <v>0.125</v>
          </cell>
          <cell r="H8">
            <v>2.0799999999999999E-2</v>
          </cell>
          <cell r="J8">
            <v>0</v>
          </cell>
          <cell r="L8">
            <v>8.3299999999999999E-2</v>
          </cell>
        </row>
        <row r="9">
          <cell r="A9" t="str">
            <v>Q3: Papier, Verpackung und Druck</v>
          </cell>
          <cell r="B9">
            <v>0.63639999999999997</v>
          </cell>
          <cell r="D9">
            <v>0.18179999999999999</v>
          </cell>
          <cell r="F9">
            <v>9.0899999999999995E-2</v>
          </cell>
          <cell r="H9">
            <v>0</v>
          </cell>
          <cell r="J9">
            <v>0</v>
          </cell>
          <cell r="L9">
            <v>9.0899999999999995E-2</v>
          </cell>
        </row>
        <row r="10">
          <cell r="A10" t="str">
            <v>Q3: Bau (umfasst auch alle Handwerke, die im Bau benötigt werden)</v>
          </cell>
          <cell r="B10">
            <v>0.5</v>
          </cell>
          <cell r="D10">
            <v>0.29549999999999998</v>
          </cell>
          <cell r="F10">
            <v>0.11360000000000001</v>
          </cell>
          <cell r="H10">
            <v>6.8199999999999997E-2</v>
          </cell>
          <cell r="J10">
            <v>0</v>
          </cell>
          <cell r="L10">
            <v>2.2700000000000001E-2</v>
          </cell>
        </row>
        <row r="12">
          <cell r="A12" t="str">
            <v>Q3: IT, Telekommunikation, Elektronik, Elektrotechnik</v>
          </cell>
          <cell r="B12">
            <v>0.36840000000000012</v>
          </cell>
          <cell r="D12">
            <v>0.26319999999999999</v>
          </cell>
          <cell r="F12">
            <v>0.21049999999999999</v>
          </cell>
          <cell r="H12">
            <v>5.2600000000000001E-2</v>
          </cell>
          <cell r="J12">
            <v>0</v>
          </cell>
          <cell r="L12">
            <v>0.1053</v>
          </cell>
        </row>
        <row r="13">
          <cell r="A13" t="str">
            <v>Q3: Kfz- und Fahrzeugindustrie/Automotive</v>
          </cell>
          <cell r="B13">
            <v>0.55559999999999998</v>
          </cell>
          <cell r="D13">
            <v>0.22220000000000001</v>
          </cell>
          <cell r="F13">
            <v>0.1111</v>
          </cell>
          <cell r="H13">
            <v>0</v>
          </cell>
          <cell r="J13">
            <v>0</v>
          </cell>
          <cell r="L13">
            <v>0.1111</v>
          </cell>
        </row>
        <row r="14">
          <cell r="A14" t="str">
            <v>Q3: Transportwesen (z.B. Logistik, Beförderungsunternehmen)</v>
          </cell>
          <cell r="B14">
            <v>0.57140000000000002</v>
          </cell>
          <cell r="D14">
            <v>0.28570000000000001</v>
          </cell>
          <cell r="F14">
            <v>0</v>
          </cell>
          <cell r="H14">
            <v>0</v>
          </cell>
          <cell r="J14">
            <v>0</v>
          </cell>
          <cell r="L14">
            <v>0.1429</v>
          </cell>
        </row>
        <row r="15">
          <cell r="A15" t="str">
            <v>Q3: Maschinenbau</v>
          </cell>
          <cell r="B15">
            <v>0.42309999999999998</v>
          </cell>
          <cell r="D15">
            <v>0.1154</v>
          </cell>
          <cell r="F15">
            <v>7.690000000000001E-2</v>
          </cell>
          <cell r="H15">
            <v>0.1154</v>
          </cell>
          <cell r="J15">
            <v>0.1154</v>
          </cell>
          <cell r="L15">
            <v>0.15379999999999999</v>
          </cell>
        </row>
        <row r="18">
          <cell r="A18" t="str">
            <v>Q3: Groß- und Einzelhandel</v>
          </cell>
          <cell r="B18">
            <v>0.68181818181818177</v>
          </cell>
          <cell r="D18">
            <v>0.13636363636363635</v>
          </cell>
          <cell r="F18">
            <v>6.8181818181818177E-2</v>
          </cell>
          <cell r="H18">
            <v>4.5454545454545456E-2</v>
          </cell>
          <cell r="J18">
            <v>0</v>
          </cell>
          <cell r="L18">
            <v>6.8181818181818177E-2</v>
          </cell>
        </row>
        <row r="20">
          <cell r="A20" t="str">
            <v>Q3: Finance und Consulting</v>
          </cell>
          <cell r="B20">
            <v>0.44444444444444442</v>
          </cell>
          <cell r="D20">
            <v>0.22222222222222221</v>
          </cell>
          <cell r="F20">
            <v>0.1111111111111111</v>
          </cell>
          <cell r="H20">
            <v>0</v>
          </cell>
          <cell r="J20">
            <v>0</v>
          </cell>
          <cell r="L20">
            <v>0.22222222222222221</v>
          </cell>
        </row>
        <row r="29">
          <cell r="AC29">
            <v>2026</v>
          </cell>
          <cell r="AD29">
            <v>2025</v>
          </cell>
        </row>
        <row r="30">
          <cell r="AB30" t="str">
            <v>Transportation</v>
          </cell>
          <cell r="AC30">
            <v>0</v>
          </cell>
          <cell r="AD30">
            <v>0.10350000000000001</v>
          </cell>
        </row>
        <row r="31">
          <cell r="AB31" t="str">
            <v>Wood</v>
          </cell>
          <cell r="AC31">
            <v>7.690000000000001E-2</v>
          </cell>
          <cell r="AD31">
            <v>8.6999999999999994E-2</v>
          </cell>
        </row>
        <row r="32">
          <cell r="AB32" t="str">
            <v>Paper-Packaging</v>
          </cell>
          <cell r="AC32">
            <v>9.0899999999999995E-2</v>
          </cell>
          <cell r="AD32">
            <v>7.1399999999999991E-2</v>
          </cell>
        </row>
        <row r="33">
          <cell r="AB33" t="str">
            <v>Pharma-Chemicals</v>
          </cell>
          <cell r="AC33">
            <v>0.10344827586206896</v>
          </cell>
          <cell r="AD33">
            <v>9.5890410958904104E-2</v>
          </cell>
        </row>
        <row r="34">
          <cell r="AB34" t="str">
            <v>Automotive</v>
          </cell>
          <cell r="AC34">
            <v>0.1111</v>
          </cell>
          <cell r="AD34">
            <v>0.1081</v>
          </cell>
        </row>
        <row r="35">
          <cell r="AB35" t="str">
            <v>Finance</v>
          </cell>
          <cell r="AC35">
            <v>0.1111111111111111</v>
          </cell>
          <cell r="AD35">
            <v>0.12820512820512819</v>
          </cell>
        </row>
        <row r="36">
          <cell r="AB36" t="str">
            <v>Retail-Wholesale Trade</v>
          </cell>
          <cell r="AC36">
            <v>0.11363636363636363</v>
          </cell>
          <cell r="AD36">
            <v>4.6511627906976744E-2</v>
          </cell>
        </row>
        <row r="37">
          <cell r="AB37" t="str">
            <v>Total Economy</v>
          </cell>
          <cell r="AC37">
            <v>0.1457</v>
          </cell>
          <cell r="AD37">
            <v>0.1234</v>
          </cell>
        </row>
        <row r="38">
          <cell r="AB38" t="str">
            <v>Metals</v>
          </cell>
          <cell r="AC38">
            <v>0.14579999999999999</v>
          </cell>
          <cell r="AD38">
            <v>7.2800000000000004E-2</v>
          </cell>
        </row>
        <row r="39">
          <cell r="AB39" t="str">
            <v>Construction</v>
          </cell>
          <cell r="AC39">
            <v>0.18180000000000002</v>
          </cell>
          <cell r="AD39">
            <v>0.24440000000000001</v>
          </cell>
        </row>
        <row r="40">
          <cell r="AB40" t="str">
            <v>Agri Food</v>
          </cell>
          <cell r="AC40">
            <v>0.2</v>
          </cell>
          <cell r="AD40">
            <v>7.5499999999999998E-2</v>
          </cell>
        </row>
        <row r="41">
          <cell r="AB41" t="str">
            <v>ICT</v>
          </cell>
          <cell r="AC41">
            <v>0.2631</v>
          </cell>
          <cell r="AD41">
            <v>0.16320000000000001</v>
          </cell>
        </row>
        <row r="42">
          <cell r="AB42" t="str">
            <v>Machinery</v>
          </cell>
          <cell r="AC42">
            <v>0.30770000000000003</v>
          </cell>
          <cell r="AD42">
            <v>0.15390000000000001</v>
          </cell>
        </row>
        <row r="44">
          <cell r="F44">
            <v>5.0000000000000001E-3</v>
          </cell>
          <cell r="G44" t="str">
            <v>0,5% up to 2%</v>
          </cell>
          <cell r="H44" t="str">
            <v>2 to 5%</v>
          </cell>
          <cell r="I44" t="str">
            <v>5 to 10</v>
          </cell>
          <cell r="J44" t="str">
            <v>More than 10%</v>
          </cell>
          <cell r="K44" t="str">
            <v>don't know</v>
          </cell>
        </row>
        <row r="45">
          <cell r="E45" t="str">
            <v>ICT</v>
          </cell>
          <cell r="F45">
            <v>0.36840000000000012</v>
          </cell>
          <cell r="G45">
            <v>0.26319999999999999</v>
          </cell>
          <cell r="H45">
            <v>0.21049999999999999</v>
          </cell>
          <cell r="I45">
            <v>5.2600000000000001E-2</v>
          </cell>
          <cell r="J45">
            <v>0</v>
          </cell>
          <cell r="K45">
            <v>0.1053</v>
          </cell>
        </row>
        <row r="46">
          <cell r="E46" t="str">
            <v>Machinery</v>
          </cell>
          <cell r="F46">
            <v>0.42309999999999998</v>
          </cell>
          <cell r="G46">
            <v>0.1154</v>
          </cell>
          <cell r="H46">
            <v>7.690000000000001E-2</v>
          </cell>
          <cell r="I46">
            <v>0.1154</v>
          </cell>
          <cell r="J46">
            <v>0.1154</v>
          </cell>
          <cell r="K46">
            <v>0.15379999999999999</v>
          </cell>
        </row>
        <row r="47">
          <cell r="E47" t="str">
            <v>Finance</v>
          </cell>
          <cell r="F47">
            <v>0.44444444444444442</v>
          </cell>
          <cell r="G47">
            <v>0.22222222222222221</v>
          </cell>
          <cell r="H47">
            <v>0.1111111111111111</v>
          </cell>
          <cell r="I47">
            <v>0</v>
          </cell>
          <cell r="J47">
            <v>0</v>
          </cell>
          <cell r="K47">
            <v>0.22222222222222221</v>
          </cell>
        </row>
        <row r="48">
          <cell r="E48" t="str">
            <v>Construction</v>
          </cell>
          <cell r="F48">
            <v>0.5</v>
          </cell>
          <cell r="G48">
            <v>0.29549999999999998</v>
          </cell>
          <cell r="H48">
            <v>0.11360000000000001</v>
          </cell>
          <cell r="I48">
            <v>6.8199999999999997E-2</v>
          </cell>
          <cell r="J48">
            <v>0</v>
          </cell>
          <cell r="K48">
            <v>2.2700000000000001E-2</v>
          </cell>
        </row>
        <row r="49">
          <cell r="E49" t="str">
            <v>Agri-Food</v>
          </cell>
          <cell r="F49">
            <v>0.5333</v>
          </cell>
          <cell r="G49">
            <v>0.2</v>
          </cell>
          <cell r="H49">
            <v>0</v>
          </cell>
          <cell r="I49">
            <v>0.1333</v>
          </cell>
          <cell r="J49">
            <v>6.6699999999999995E-2</v>
          </cell>
          <cell r="K49">
            <v>6.6699999999999995E-2</v>
          </cell>
        </row>
        <row r="50">
          <cell r="E50" t="str">
            <v>Metals</v>
          </cell>
          <cell r="F50">
            <v>0.54170000000000007</v>
          </cell>
          <cell r="G50">
            <v>0.22919999999999999</v>
          </cell>
          <cell r="H50">
            <v>0.125</v>
          </cell>
          <cell r="I50">
            <v>2.0799999999999999E-2</v>
          </cell>
          <cell r="J50">
            <v>0</v>
          </cell>
          <cell r="K50">
            <v>8.3299999999999999E-2</v>
          </cell>
        </row>
        <row r="51">
          <cell r="E51" t="str">
            <v>Automotive</v>
          </cell>
          <cell r="F51">
            <v>0.55559999999999998</v>
          </cell>
          <cell r="G51">
            <v>0.22220000000000001</v>
          </cell>
          <cell r="H51">
            <v>0.1111</v>
          </cell>
          <cell r="I51">
            <v>0</v>
          </cell>
          <cell r="J51">
            <v>0</v>
          </cell>
          <cell r="K51">
            <v>0.1111</v>
          </cell>
        </row>
        <row r="52">
          <cell r="E52" t="str">
            <v>Transportation</v>
          </cell>
          <cell r="F52">
            <v>0.57140000000000002</v>
          </cell>
          <cell r="G52">
            <v>0.28570000000000001</v>
          </cell>
          <cell r="H52">
            <v>0</v>
          </cell>
          <cell r="I52">
            <v>0</v>
          </cell>
          <cell r="J52">
            <v>0</v>
          </cell>
          <cell r="K52">
            <v>0.1429</v>
          </cell>
        </row>
        <row r="53">
          <cell r="E53" t="str">
            <v>Wood</v>
          </cell>
          <cell r="F53">
            <v>0.61539999999999995</v>
          </cell>
          <cell r="G53">
            <v>0.23080000000000001</v>
          </cell>
          <cell r="H53">
            <v>0</v>
          </cell>
          <cell r="I53">
            <v>0</v>
          </cell>
          <cell r="J53">
            <v>7.690000000000001E-2</v>
          </cell>
          <cell r="K53">
            <v>7.690000000000001E-2</v>
          </cell>
        </row>
        <row r="54">
          <cell r="E54" t="str">
            <v>Paper-Packaging</v>
          </cell>
          <cell r="F54">
            <v>0.63639999999999997</v>
          </cell>
          <cell r="G54">
            <v>0.18179999999999999</v>
          </cell>
          <cell r="H54">
            <v>9.0899999999999995E-2</v>
          </cell>
          <cell r="I54">
            <v>0</v>
          </cell>
          <cell r="J54">
            <v>0</v>
          </cell>
          <cell r="K54">
            <v>9.0899999999999995E-2</v>
          </cell>
        </row>
        <row r="55">
          <cell r="E55" t="str">
            <v>Pharma-Chemicals</v>
          </cell>
          <cell r="F55">
            <v>0.65517241379310343</v>
          </cell>
          <cell r="G55">
            <v>0.20689655172413793</v>
          </cell>
          <cell r="H55">
            <v>0.10344827586206896</v>
          </cell>
          <cell r="I55">
            <v>0</v>
          </cell>
          <cell r="J55">
            <v>0</v>
          </cell>
          <cell r="K55">
            <v>3.4482758620689655E-2</v>
          </cell>
        </row>
        <row r="56">
          <cell r="E56" t="str">
            <v>Retail-Wholesale Trade</v>
          </cell>
          <cell r="F56">
            <v>0.68181818181818177</v>
          </cell>
          <cell r="G56">
            <v>0.13636363636363635</v>
          </cell>
          <cell r="H56">
            <v>6.8181818181818177E-2</v>
          </cell>
          <cell r="I56">
            <v>4.5454545454545456E-2</v>
          </cell>
          <cell r="J56">
            <v>0</v>
          </cell>
          <cell r="K56">
            <v>6.8181818181818177E-2</v>
          </cell>
        </row>
      </sheetData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Activity"/>
      <sheetName val="Appendix Sector"/>
      <sheetName val="Appendix Market"/>
      <sheetName val="Appendix Turnover"/>
      <sheetName val="Question 5"/>
      <sheetName val="Question 8"/>
      <sheetName val="Question 6"/>
      <sheetName val="Question 7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  <sheetName val="Question 17"/>
      <sheetName val="Question 18"/>
      <sheetName val="Question 19"/>
    </sheetNames>
    <sheetDataSet>
      <sheetData sheetId="0"/>
      <sheetData sheetId="1">
        <row r="3">
          <cell r="B3" t="str">
            <v>Responses</v>
          </cell>
        </row>
        <row r="4">
          <cell r="A4" t="str">
            <v>Landwirtschaft, Nahrungsmittel</v>
          </cell>
          <cell r="B4">
            <v>5.8200000000000002E-2</v>
          </cell>
          <cell r="J4" t="str">
            <v>Metals</v>
          </cell>
          <cell r="K4">
            <v>0.15509999999999999</v>
          </cell>
        </row>
        <row r="5">
          <cell r="A5" t="str">
            <v>Holz- und Möbel</v>
          </cell>
          <cell r="B5">
            <v>3.8800000000000001E-2</v>
          </cell>
          <cell r="J5" t="str">
            <v>Construction</v>
          </cell>
          <cell r="K5">
            <v>0.13020000000000001</v>
          </cell>
        </row>
        <row r="6">
          <cell r="A6" t="str">
            <v>Chemie, Öl- und Mineralstoffe, Kunststoff</v>
          </cell>
          <cell r="B6">
            <v>9.4200000000000006E-2</v>
          </cell>
          <cell r="J6" t="str">
            <v>Retail-Wholesale Trade</v>
          </cell>
          <cell r="K6">
            <v>0.13020000000000001</v>
          </cell>
        </row>
        <row r="7">
          <cell r="A7" t="str">
            <v>Pharma</v>
          </cell>
          <cell r="B7">
            <v>8.3000000000000001E-3</v>
          </cell>
          <cell r="J7" t="str">
            <v>Pharma-Chemicals</v>
          </cell>
          <cell r="K7">
            <v>0.10250000000000001</v>
          </cell>
        </row>
        <row r="8">
          <cell r="A8" t="str">
            <v>Metalle (inklusive Metallverarbeitung und Ähnliches z.B. Stahlverarbeitung)</v>
          </cell>
          <cell r="B8">
            <v>0.15509999999999999</v>
          </cell>
          <cell r="J8" t="str">
            <v>Machinery</v>
          </cell>
          <cell r="K8">
            <v>7.4800000000000005E-2</v>
          </cell>
        </row>
        <row r="9">
          <cell r="A9" t="str">
            <v>Papier, Verpackung und Druck</v>
          </cell>
          <cell r="B9">
            <v>3.5999999999999997E-2</v>
          </cell>
          <cell r="J9" t="str">
            <v>Agri-Food</v>
          </cell>
          <cell r="K9">
            <v>5.8200000000000002E-2</v>
          </cell>
        </row>
        <row r="10">
          <cell r="A10" t="str">
            <v>Bau (umfasst auch alle Handwerke, die im Bau benötigt werden)</v>
          </cell>
          <cell r="B10">
            <v>0.13020000000000001</v>
          </cell>
          <cell r="J10" t="str">
            <v xml:space="preserve">Finance/Consulting </v>
          </cell>
          <cell r="K10">
            <v>5.5399999999999998E-2</v>
          </cell>
        </row>
        <row r="11">
          <cell r="A11" t="str">
            <v>Textil, Leder und Bekleidung</v>
          </cell>
          <cell r="B11">
            <v>2.2200000000000001E-2</v>
          </cell>
          <cell r="J11" t="str">
            <v>ICT</v>
          </cell>
          <cell r="K11">
            <v>4.4299999999999999E-2</v>
          </cell>
        </row>
        <row r="12">
          <cell r="A12" t="str">
            <v>IT, Telekommunikation, Elektronik, Elektrotechnik</v>
          </cell>
          <cell r="B12">
            <v>5.5399999999999998E-2</v>
          </cell>
          <cell r="J12" t="str">
            <v>Automotive</v>
          </cell>
          <cell r="K12">
            <v>3.8800000000000001E-2</v>
          </cell>
        </row>
        <row r="13">
          <cell r="A13" t="str">
            <v>Kfz- und Fahrzeugindustrie/Automotive</v>
          </cell>
          <cell r="B13">
            <v>2.4899999999999999E-2</v>
          </cell>
          <cell r="J13" t="str">
            <v>Transportation</v>
          </cell>
          <cell r="K13">
            <v>3.5999999999999997E-2</v>
          </cell>
        </row>
        <row r="14">
          <cell r="A14" t="str">
            <v>Transportwesen (z.B. Logistik, Beförderungsunternehmen)</v>
          </cell>
          <cell r="B14">
            <v>4.4299999999999999E-2</v>
          </cell>
          <cell r="J14" t="str">
            <v>Paper-Packing</v>
          </cell>
          <cell r="K14">
            <v>3.32E-2</v>
          </cell>
        </row>
        <row r="15">
          <cell r="A15" t="str">
            <v>Maschinenbau</v>
          </cell>
          <cell r="B15">
            <v>7.4800000000000005E-2</v>
          </cell>
          <cell r="J15" t="str">
            <v>Wood</v>
          </cell>
          <cell r="K15">
            <v>2.4899999999999999E-2</v>
          </cell>
        </row>
        <row r="16">
          <cell r="A16" t="str">
            <v>Versorger und öffentliche Dienstleistungen, Energieunternehmen</v>
          </cell>
          <cell r="B16">
            <v>1.3899999999999999E-2</v>
          </cell>
          <cell r="J16" t="str">
            <v>Others</v>
          </cell>
          <cell r="K16">
            <v>0.11639999999999995</v>
          </cell>
        </row>
        <row r="17">
          <cell r="A17" t="str">
            <v>Entsorgungswirtschaft</v>
          </cell>
          <cell r="B17">
            <v>5.5000000000000014E-3</v>
          </cell>
        </row>
        <row r="18">
          <cell r="A18" t="str">
            <v>Großhandel</v>
          </cell>
          <cell r="B18">
            <v>0.12470000000000001</v>
          </cell>
        </row>
        <row r="19">
          <cell r="A19" t="str">
            <v>Einzelhandel</v>
          </cell>
          <cell r="B19">
            <v>5.5000000000000014E-3</v>
          </cell>
        </row>
        <row r="20">
          <cell r="A20" t="str">
            <v>Finanzdienstleistungen (z.B. Banken, Versicherungen)</v>
          </cell>
          <cell r="B20">
            <v>2.4899999999999999E-2</v>
          </cell>
        </row>
        <row r="21">
          <cell r="A21" t="str">
            <v>Beratung/Consulting</v>
          </cell>
          <cell r="B21">
            <v>8.3000000000000001E-3</v>
          </cell>
        </row>
        <row r="22">
          <cell r="A22" t="str">
            <v>Weiß nicht</v>
          </cell>
          <cell r="B22">
            <v>1.3899999999999999E-2</v>
          </cell>
        </row>
        <row r="23">
          <cell r="A23" t="str">
            <v>Anderes, und zwar ...</v>
          </cell>
          <cell r="B23">
            <v>6.0900000000000003E-2</v>
          </cell>
        </row>
      </sheetData>
      <sheetData sheetId="2">
        <row r="3">
          <cell r="B3" t="str">
            <v>Responses</v>
          </cell>
        </row>
        <row r="4">
          <cell r="A4" t="str">
            <v>Vor allem im deutschen Markt</v>
          </cell>
          <cell r="B4">
            <v>0.6409999999999999</v>
          </cell>
        </row>
        <row r="5">
          <cell r="A5" t="str">
            <v>Vor allem aus dem Exportgeschäft</v>
          </cell>
          <cell r="B5">
            <v>0.114</v>
          </cell>
        </row>
        <row r="6">
          <cell r="A6" t="str">
            <v>Ca. gleich viel im deutschen Markt und im Exportgeschäft</v>
          </cell>
          <cell r="B6">
            <v>0.2137</v>
          </cell>
          <cell r="G6" t="str">
            <v>Mainly Germany</v>
          </cell>
          <cell r="H6">
            <v>0.66176470588235292</v>
          </cell>
          <cell r="I6">
            <v>225</v>
          </cell>
        </row>
        <row r="7">
          <cell r="A7" t="str">
            <v>Weiß nicht</v>
          </cell>
          <cell r="B7">
            <v>3.1300000000000001E-2</v>
          </cell>
          <cell r="G7" t="str">
            <v>Mainly abroad</v>
          </cell>
          <cell r="H7">
            <v>0.11764705882352941</v>
          </cell>
          <cell r="I7">
            <v>40</v>
          </cell>
        </row>
        <row r="8">
          <cell r="G8" t="str">
            <v>Equally split</v>
          </cell>
          <cell r="H8">
            <v>0.22058823529411764</v>
          </cell>
          <cell r="I8">
            <v>75</v>
          </cell>
        </row>
      </sheetData>
      <sheetData sheetId="3">
        <row r="3">
          <cell r="B3" t="str">
            <v>Responses</v>
          </cell>
        </row>
        <row r="4">
          <cell r="A4" t="str">
            <v>Unter 5 Mio. Euro</v>
          </cell>
          <cell r="B4">
            <v>0.21990000000000001</v>
          </cell>
        </row>
        <row r="5">
          <cell r="A5" t="str">
            <v>5 bis unter 10 Mio. Euro</v>
          </cell>
          <cell r="B5">
            <v>0.13489999999999999</v>
          </cell>
        </row>
        <row r="6">
          <cell r="A6" t="str">
            <v>10 bis unter 50 Mio. Euro</v>
          </cell>
          <cell r="B6">
            <v>0.28149999999999997</v>
          </cell>
        </row>
        <row r="7">
          <cell r="A7" t="str">
            <v>50 bis unter 100 Mio. Euro</v>
          </cell>
          <cell r="B7">
            <v>0.1026</v>
          </cell>
          <cell r="J7" t="str">
            <v>Less than €5m</v>
          </cell>
          <cell r="K7">
            <v>0.23584905660377359</v>
          </cell>
        </row>
        <row r="8">
          <cell r="A8" t="str">
            <v>100 Mio. Euro und mehr</v>
          </cell>
          <cell r="B8">
            <v>0.19350000000000001</v>
          </cell>
          <cell r="J8" t="str">
            <v>€5m to €10m</v>
          </cell>
          <cell r="K8">
            <v>0.14465408805031446</v>
          </cell>
        </row>
        <row r="9">
          <cell r="A9" t="str">
            <v>Weiß nicht</v>
          </cell>
          <cell r="B9">
            <v>6.7400000000000002E-2</v>
          </cell>
          <cell r="J9" t="str">
            <v>€11m to €50m</v>
          </cell>
          <cell r="K9">
            <v>0.30188679245283018</v>
          </cell>
        </row>
        <row r="10">
          <cell r="J10" t="str">
            <v>€51m to €100m</v>
          </cell>
          <cell r="K10">
            <v>0.11006289308176101</v>
          </cell>
        </row>
        <row r="11">
          <cell r="J11" t="str">
            <v>More than €100m</v>
          </cell>
          <cell r="K11">
            <v>0.20754716981132076</v>
          </cell>
        </row>
      </sheetData>
      <sheetData sheetId="4"/>
      <sheetData sheetId="5"/>
      <sheetData sheetId="6"/>
      <sheetData sheetId="7">
        <row r="3">
          <cell r="B3" t="str">
            <v>Responses</v>
          </cell>
        </row>
        <row r="4">
          <cell r="A4" t="str">
            <v>Ja</v>
          </cell>
          <cell r="B4">
            <v>0.80769999999999997</v>
          </cell>
        </row>
        <row r="5">
          <cell r="A5" t="str">
            <v>Nein</v>
          </cell>
          <cell r="B5">
            <v>0.1923</v>
          </cell>
          <cell r="M5">
            <v>2017</v>
          </cell>
          <cell r="N5">
            <v>2019</v>
          </cell>
          <cell r="O5">
            <v>2020</v>
          </cell>
          <cell r="P5">
            <v>2021</v>
          </cell>
          <cell r="Q5">
            <v>2022</v>
          </cell>
          <cell r="R5">
            <v>2023</v>
          </cell>
          <cell r="S5">
            <v>2024</v>
          </cell>
          <cell r="T5">
            <v>2025</v>
          </cell>
          <cell r="U5">
            <v>2026</v>
          </cell>
        </row>
        <row r="6">
          <cell r="A6" t="str">
            <v>Weiß nicht</v>
          </cell>
          <cell r="B6">
            <v>0</v>
          </cell>
          <cell r="K6" t="str">
            <v>yes</v>
          </cell>
          <cell r="M6">
            <v>0.83019999999999994</v>
          </cell>
          <cell r="N6">
            <v>0.81079999999999997</v>
          </cell>
          <cell r="O6">
            <v>0.61630000000000007</v>
          </cell>
          <cell r="P6">
            <v>0.73580000000000001</v>
          </cell>
          <cell r="Q6">
            <v>0.71090000000000009</v>
          </cell>
          <cell r="R6">
            <v>0.79220000000000002</v>
          </cell>
          <cell r="S6">
            <v>0.8044</v>
          </cell>
          <cell r="T6">
            <v>0.83930000000000005</v>
          </cell>
          <cell r="U6">
            <v>0.80769999999999997</v>
          </cell>
        </row>
        <row r="7">
          <cell r="K7" t="str">
            <v>no</v>
          </cell>
          <cell r="M7">
            <v>0.15529999999999999</v>
          </cell>
          <cell r="N7">
            <v>0.1744</v>
          </cell>
          <cell r="O7">
            <v>0.33779999999999999</v>
          </cell>
          <cell r="P7">
            <v>0.24390000000000001</v>
          </cell>
          <cell r="Q7">
            <v>0.2656</v>
          </cell>
          <cell r="R7">
            <v>0.18529999999999999</v>
          </cell>
          <cell r="S7">
            <v>0.1676</v>
          </cell>
          <cell r="T7">
            <v>0.16070000000000001</v>
          </cell>
          <cell r="U7">
            <v>0.1923</v>
          </cell>
        </row>
        <row r="8">
          <cell r="K8" t="str">
            <v>unknown</v>
          </cell>
          <cell r="M8">
            <v>1.4500000000000001E-2</v>
          </cell>
          <cell r="N8">
            <v>1.47E-2</v>
          </cell>
          <cell r="O8">
            <v>4.5900000000000003E-2</v>
          </cell>
          <cell r="P8">
            <v>2.0299999999999999E-2</v>
          </cell>
          <cell r="Q8">
            <v>2.35E-2</v>
          </cell>
          <cell r="R8">
            <v>2.2499999999999999E-2</v>
          </cell>
          <cell r="S8">
            <v>2.7900000000000001E-2</v>
          </cell>
          <cell r="T8">
            <v>0</v>
          </cell>
          <cell r="U8">
            <v>0</v>
          </cell>
        </row>
        <row r="15">
          <cell r="M15">
            <v>2020</v>
          </cell>
          <cell r="N15">
            <v>2021</v>
          </cell>
          <cell r="O15">
            <v>2022</v>
          </cell>
          <cell r="P15">
            <v>2023</v>
          </cell>
          <cell r="Q15">
            <v>2024</v>
          </cell>
          <cell r="R15">
            <v>2025</v>
          </cell>
          <cell r="S15">
            <v>2026</v>
          </cell>
        </row>
        <row r="16">
          <cell r="K16" t="str">
            <v xml:space="preserve">Total </v>
          </cell>
          <cell r="M16">
            <v>0.61630000000000007</v>
          </cell>
          <cell r="N16">
            <v>0.73580000000000001</v>
          </cell>
          <cell r="O16">
            <v>0.71090000000000009</v>
          </cell>
          <cell r="P16">
            <v>0.79220000000000002</v>
          </cell>
          <cell r="Q16">
            <v>0.8044</v>
          </cell>
          <cell r="R16">
            <v>0.83930000000000005</v>
          </cell>
          <cell r="S16">
            <v>0.81</v>
          </cell>
        </row>
        <row r="17">
          <cell r="K17" t="str">
            <v xml:space="preserve">Domestic </v>
          </cell>
          <cell r="M17">
            <v>0.57669999999999999</v>
          </cell>
          <cell r="N17">
            <v>0.73299999999999998</v>
          </cell>
          <cell r="O17">
            <v>0.67510000000000003</v>
          </cell>
          <cell r="P17">
            <v>0.78110000000000002</v>
          </cell>
          <cell r="Q17">
            <v>0.79049999999999998</v>
          </cell>
          <cell r="R17">
            <v>0.80709999999999993</v>
          </cell>
          <cell r="S17">
            <v>0.78700000000000003</v>
          </cell>
        </row>
        <row r="18">
          <cell r="K18" t="str">
            <v>Export</v>
          </cell>
          <cell r="M18">
            <v>0.8125</v>
          </cell>
          <cell r="N18">
            <v>0.76900000000000002</v>
          </cell>
          <cell r="O18">
            <v>0.81129999999999991</v>
          </cell>
          <cell r="P18">
            <v>0.78639999999999999</v>
          </cell>
          <cell r="Q18">
            <v>0.9043000000000001</v>
          </cell>
          <cell r="R18">
            <v>0.92859999999999998</v>
          </cell>
          <cell r="S18">
            <v>0.79500000000000004</v>
          </cell>
        </row>
        <row r="19">
          <cell r="K19" t="str">
            <v>both</v>
          </cell>
          <cell r="M19">
            <v>0.62909999999999999</v>
          </cell>
          <cell r="N19">
            <v>0.75</v>
          </cell>
          <cell r="O19">
            <v>0.79</v>
          </cell>
          <cell r="P19">
            <v>0.84240000000000004</v>
          </cell>
          <cell r="Q19">
            <v>0.81889999999999996</v>
          </cell>
          <cell r="R19">
            <v>0.90969999999999995</v>
          </cell>
          <cell r="S19">
            <v>0.88700000000000001</v>
          </cell>
        </row>
      </sheetData>
      <sheetData sheetId="8">
        <row r="3">
          <cell r="B3" t="str">
            <v>Responses</v>
          </cell>
        </row>
        <row r="4">
          <cell r="A4" t="str">
            <v>15 bis 30 Tage</v>
          </cell>
          <cell r="B4">
            <v>0.56269999999999998</v>
          </cell>
        </row>
        <row r="5">
          <cell r="A5" t="str">
            <v>31 bis 60 Tage</v>
          </cell>
          <cell r="B5">
            <v>0.34979999999999989</v>
          </cell>
        </row>
        <row r="6">
          <cell r="A6" t="str">
            <v>61 bis 90 Tage</v>
          </cell>
          <cell r="B6">
            <v>6.8400000000000002E-2</v>
          </cell>
        </row>
        <row r="7">
          <cell r="A7" t="str">
            <v>91 bis 120 Tage</v>
          </cell>
          <cell r="B7">
            <v>3.8E-3</v>
          </cell>
        </row>
        <row r="8">
          <cell r="A8" t="str">
            <v>Mehr als 120 Tage</v>
          </cell>
          <cell r="B8">
            <v>3.8E-3</v>
          </cell>
          <cell r="M8">
            <v>2026</v>
          </cell>
          <cell r="N8">
            <v>2025</v>
          </cell>
          <cell r="AB8">
            <v>2017</v>
          </cell>
          <cell r="AC8">
            <v>2019</v>
          </cell>
          <cell r="AD8">
            <v>2020</v>
          </cell>
          <cell r="AE8">
            <v>2021</v>
          </cell>
          <cell r="AF8">
            <v>2022</v>
          </cell>
          <cell r="AG8">
            <v>2023</v>
          </cell>
          <cell r="AH8">
            <v>2024</v>
          </cell>
          <cell r="AI8">
            <v>2025</v>
          </cell>
          <cell r="AJ8">
            <v>2026</v>
          </cell>
        </row>
        <row r="9">
          <cell r="A9" t="str">
            <v>Weiß nicht</v>
          </cell>
          <cell r="B9">
            <v>1.14E-2</v>
          </cell>
          <cell r="L9" t="str">
            <v>0 up to 30 days</v>
          </cell>
          <cell r="M9">
            <v>0.56923076923076921</v>
          </cell>
          <cell r="N9">
            <v>0.53218210361067508</v>
          </cell>
          <cell r="Z9" t="str">
            <v>Unknown</v>
          </cell>
          <cell r="AB9">
            <v>5.0000000000000001E-3</v>
          </cell>
          <cell r="AC9">
            <v>3.0999999999999999E-3</v>
          </cell>
          <cell r="AD9">
            <v>1.7399999999999999E-2</v>
          </cell>
          <cell r="AE9">
            <v>2.0400000000000001E-2</v>
          </cell>
          <cell r="AF9">
            <v>8.6E-3</v>
          </cell>
          <cell r="AG9">
            <v>1.3100000000000001E-2</v>
          </cell>
          <cell r="AH9">
            <v>7.4000000000000003E-3</v>
          </cell>
          <cell r="AI9">
            <v>0</v>
          </cell>
          <cell r="AJ9">
            <v>0</v>
          </cell>
        </row>
        <row r="10">
          <cell r="L10" t="str">
            <v>31 up to 60 days</v>
          </cell>
          <cell r="M10">
            <v>0.35384615384615387</v>
          </cell>
          <cell r="N10">
            <v>0.38932496075353218</v>
          </cell>
          <cell r="Z10" t="str">
            <v>120 days or above</v>
          </cell>
          <cell r="AB10">
            <v>5.0000000000000001E-3</v>
          </cell>
          <cell r="AC10">
            <v>1.2200000000000001E-2</v>
          </cell>
          <cell r="AD10">
            <v>1.24E-2</v>
          </cell>
          <cell r="AE10">
            <v>1.9E-3</v>
          </cell>
          <cell r="AF10">
            <v>5.7999999999999996E-3</v>
          </cell>
          <cell r="AG10">
            <v>5.3E-3</v>
          </cell>
          <cell r="AH10">
            <v>5.6000000000000008E-3</v>
          </cell>
          <cell r="AI10">
            <v>9.4191522762951327E-3</v>
          </cell>
          <cell r="AJ10">
            <v>4.0000000000000001E-3</v>
          </cell>
        </row>
        <row r="11">
          <cell r="L11" t="str">
            <v>61 up to 90 days</v>
          </cell>
          <cell r="M11">
            <v>6.9230769230769235E-2</v>
          </cell>
          <cell r="N11">
            <v>5.1805337519623233E-2</v>
          </cell>
          <cell r="Z11" t="str">
            <v>91 up to 120 days</v>
          </cell>
          <cell r="AB11">
            <v>8.9999999999999993E-3</v>
          </cell>
          <cell r="AC11">
            <v>1.5299999999999999E-2</v>
          </cell>
          <cell r="AD11">
            <v>1.24E-2</v>
          </cell>
          <cell r="AE11">
            <v>1.8599999999999998E-2</v>
          </cell>
          <cell r="AF11">
            <v>2.3099999999999999E-2</v>
          </cell>
          <cell r="AG11">
            <v>6.6E-3</v>
          </cell>
          <cell r="AH11">
            <v>2.0400000000000001E-2</v>
          </cell>
          <cell r="AI11">
            <v>1.726844583987441E-2</v>
          </cell>
          <cell r="AJ11">
            <v>4.0000000000000001E-3</v>
          </cell>
        </row>
        <row r="12">
          <cell r="L12" t="str">
            <v>91 up to 120 days</v>
          </cell>
          <cell r="M12">
            <v>3.8461538461538464E-3</v>
          </cell>
          <cell r="N12">
            <v>1.726844583987441E-2</v>
          </cell>
          <cell r="Z12" t="str">
            <v>61 up to 90 days</v>
          </cell>
          <cell r="AB12">
            <v>6.4000000000000001E-2</v>
          </cell>
          <cell r="AC12">
            <v>9.4800000000000009E-2</v>
          </cell>
          <cell r="AD12">
            <v>8.4600000000000009E-2</v>
          </cell>
          <cell r="AE12">
            <v>8.3499999999999991E-2</v>
          </cell>
          <cell r="AF12">
            <v>6.3399999999999998E-2</v>
          </cell>
          <cell r="AG12">
            <v>7.4900000000000008E-2</v>
          </cell>
          <cell r="AH12">
            <v>6.8600000000000008E-2</v>
          </cell>
          <cell r="AI12">
            <v>5.1805337519623233E-2</v>
          </cell>
          <cell r="AJ12">
            <v>6.9000000000000006E-2</v>
          </cell>
        </row>
        <row r="13">
          <cell r="L13" t="str">
            <v>More than 120 days</v>
          </cell>
          <cell r="M13">
            <v>3.8461538461538464E-3</v>
          </cell>
          <cell r="N13">
            <v>9.4191522762951327E-3</v>
          </cell>
          <cell r="Z13" t="str">
            <v>31 up to 60 days</v>
          </cell>
          <cell r="AB13">
            <v>0.32600000000000001</v>
          </cell>
          <cell r="AC13">
            <v>0.44340000000000002</v>
          </cell>
          <cell r="AD13">
            <v>0.37059999999999998</v>
          </cell>
          <cell r="AE13">
            <v>0.36549999999999999</v>
          </cell>
          <cell r="AF13">
            <v>0.379</v>
          </cell>
          <cell r="AG13">
            <v>0.38629999999999998</v>
          </cell>
          <cell r="AH13">
            <v>0.35249999999999998</v>
          </cell>
          <cell r="AI13">
            <v>0.38932496075353218</v>
          </cell>
          <cell r="AJ13">
            <v>0.35399999999999998</v>
          </cell>
        </row>
        <row r="14">
          <cell r="Z14" t="str">
            <v>0 up to 30 days</v>
          </cell>
          <cell r="AB14">
            <v>0.59099999999999997</v>
          </cell>
          <cell r="AC14">
            <v>0.43120000000000003</v>
          </cell>
          <cell r="AD14">
            <v>0.50249999999999995</v>
          </cell>
          <cell r="AE14">
            <v>0.51019999999999999</v>
          </cell>
          <cell r="AF14">
            <v>0.5202</v>
          </cell>
          <cell r="AG14">
            <v>0.51380000000000003</v>
          </cell>
          <cell r="AH14">
            <v>0.54953271028037387</v>
          </cell>
          <cell r="AI14">
            <v>0.53218210361067508</v>
          </cell>
          <cell r="AJ14">
            <v>0.56899999999999995</v>
          </cell>
        </row>
        <row r="15">
          <cell r="Z15" t="str">
            <v>Average payment terms in days (rhs)</v>
          </cell>
          <cell r="AB15">
            <v>29.955000000000002</v>
          </cell>
          <cell r="AC15">
            <v>36.784499999999994</v>
          </cell>
          <cell r="AD15">
            <v>33.535499999999999</v>
          </cell>
          <cell r="AE15">
            <v>32.572499999999998</v>
          </cell>
          <cell r="AF15">
            <v>32.8215</v>
          </cell>
          <cell r="AG15">
            <v>32.116500000000002</v>
          </cell>
          <cell r="AH15">
            <v>32.087999999999994</v>
          </cell>
          <cell r="AI15">
            <v>32.472527472527474</v>
          </cell>
          <cell r="AJ15">
            <v>30.6</v>
          </cell>
        </row>
      </sheetData>
      <sheetData sheetId="9"/>
      <sheetData sheetId="10"/>
      <sheetData sheetId="11"/>
      <sheetData sheetId="12"/>
      <sheetData sheetId="13"/>
      <sheetData sheetId="14">
        <row r="3">
          <cell r="B3" t="str">
            <v>Responses</v>
          </cell>
        </row>
        <row r="4">
          <cell r="A4" t="str">
            <v>Deutschland</v>
          </cell>
          <cell r="B4">
            <v>0.74120000000000008</v>
          </cell>
        </row>
        <row r="5">
          <cell r="A5" t="str">
            <v>EU-Ausland (d.h. EU-Länder außer Deutschland)</v>
          </cell>
          <cell r="B5">
            <v>0.54310000000000003</v>
          </cell>
        </row>
        <row r="6">
          <cell r="A6" t="str">
            <v>EFTA-Staaten (Schweiz, Island, Norwegen und/oder Liechtenstein)</v>
          </cell>
          <cell r="B6">
            <v>9.9000000000000005E-2</v>
          </cell>
        </row>
        <row r="7">
          <cell r="A7" t="str">
            <v>Osteuropa (außerhalb der EU)</v>
          </cell>
          <cell r="B7">
            <v>6.3899999999999998E-2</v>
          </cell>
        </row>
        <row r="8">
          <cell r="A8" t="str">
            <v>Vereinigtes Königreich</v>
          </cell>
          <cell r="B8">
            <v>3.5099999999999999E-2</v>
          </cell>
        </row>
        <row r="9">
          <cell r="A9" t="str">
            <v>USA</v>
          </cell>
          <cell r="B9">
            <v>7.0300000000000001E-2</v>
          </cell>
        </row>
        <row r="10">
          <cell r="A10" t="str">
            <v>Kanada</v>
          </cell>
          <cell r="B10">
            <v>3.2000000000000002E-3</v>
          </cell>
        </row>
        <row r="11">
          <cell r="A11" t="str">
            <v>Mittelamerika</v>
          </cell>
          <cell r="B11">
            <v>1.2800000000000001E-2</v>
          </cell>
        </row>
        <row r="12">
          <cell r="A12" t="str">
            <v>Südamerika</v>
          </cell>
          <cell r="B12">
            <v>2.24E-2</v>
          </cell>
        </row>
        <row r="13">
          <cell r="A13" t="str">
            <v>Japan</v>
          </cell>
          <cell r="B13">
            <v>1.2800000000000001E-2</v>
          </cell>
        </row>
        <row r="14">
          <cell r="A14" t="str">
            <v>China</v>
          </cell>
          <cell r="B14">
            <v>3.8300000000000001E-2</v>
          </cell>
        </row>
        <row r="15">
          <cell r="A15" t="str">
            <v>Indien</v>
          </cell>
          <cell r="B15">
            <v>4.1500000000000002E-2</v>
          </cell>
        </row>
        <row r="16">
          <cell r="A16" t="str">
            <v>Asien ohne Japan, China und Indien</v>
          </cell>
          <cell r="B16">
            <v>3.8300000000000001E-2</v>
          </cell>
        </row>
        <row r="17">
          <cell r="A17" t="str">
            <v>Naher &amp; Mittlerer Osten</v>
          </cell>
          <cell r="B17">
            <v>1.6E-2</v>
          </cell>
        </row>
        <row r="18">
          <cell r="A18" t="str">
            <v>Türkei</v>
          </cell>
          <cell r="B18">
            <v>1.2800000000000001E-2</v>
          </cell>
        </row>
        <row r="19">
          <cell r="A19" t="str">
            <v>Afrika</v>
          </cell>
          <cell r="B19">
            <v>9.5999999999999992E-3</v>
          </cell>
        </row>
        <row r="20">
          <cell r="A20" t="str">
            <v>Russland</v>
          </cell>
          <cell r="B20">
            <v>0</v>
          </cell>
        </row>
        <row r="21">
          <cell r="A21" t="str">
            <v>Australien, Neuseeland</v>
          </cell>
          <cell r="B21">
            <v>1.2800000000000001E-2</v>
          </cell>
        </row>
        <row r="22">
          <cell r="A22" t="str">
            <v>Weiß nicht</v>
          </cell>
          <cell r="B22">
            <v>7.6700000000000004E-2</v>
          </cell>
        </row>
        <row r="23">
          <cell r="A23" t="str">
            <v>Sonstige Länder, und zwar ...</v>
          </cell>
          <cell r="B23">
            <v>9.5999999999999992E-3</v>
          </cell>
        </row>
        <row r="27">
          <cell r="I27">
            <v>2026</v>
          </cell>
          <cell r="J27">
            <v>2025</v>
          </cell>
        </row>
        <row r="28">
          <cell r="H28" t="str">
            <v>Germany</v>
          </cell>
          <cell r="I28">
            <v>0.74099999999999999</v>
          </cell>
          <cell r="J28">
            <v>0.77989999999999993</v>
          </cell>
        </row>
        <row r="29">
          <cell r="H29" t="str">
            <v>EU-countries + UK</v>
          </cell>
          <cell r="I29">
            <v>0.54300000000000004</v>
          </cell>
          <cell r="J29">
            <v>0.57820000000000005</v>
          </cell>
        </row>
        <row r="30">
          <cell r="H30" t="str">
            <v>EFTA countries</v>
          </cell>
          <cell r="I30">
            <v>9.9000000000000005E-2</v>
          </cell>
          <cell r="J30">
            <v>9.9000000000000005E-2</v>
          </cell>
        </row>
        <row r="31">
          <cell r="H31" t="str">
            <v>Canada</v>
          </cell>
          <cell r="I31">
            <v>7.0000000000000007E-2</v>
          </cell>
          <cell r="J31">
            <v>3.2000000000000002E-3</v>
          </cell>
        </row>
        <row r="32">
          <cell r="H32" t="str">
            <v>Eastern Europe</v>
          </cell>
          <cell r="I32">
            <v>6.4000000000000001E-2</v>
          </cell>
          <cell r="J32">
            <v>6.3899999999999998E-2</v>
          </cell>
        </row>
        <row r="33">
          <cell r="H33" t="str">
            <v>Asia ex Japan, China, India</v>
          </cell>
          <cell r="I33">
            <v>4.2000000000000003E-2</v>
          </cell>
          <cell r="J33">
            <v>3.8300000000000001E-2</v>
          </cell>
        </row>
        <row r="34">
          <cell r="H34" t="str">
            <v>Middle East</v>
          </cell>
          <cell r="I34">
            <v>3.7999999999999999E-2</v>
          </cell>
          <cell r="J34">
            <v>1.6E-2</v>
          </cell>
        </row>
        <row r="35">
          <cell r="H35" t="str">
            <v>India</v>
          </cell>
          <cell r="I35">
            <v>3.7999999999999999E-2</v>
          </cell>
          <cell r="J35">
            <v>4.1500000000000002E-2</v>
          </cell>
        </row>
        <row r="36">
          <cell r="H36" t="str">
            <v>USA</v>
          </cell>
          <cell r="I36">
            <v>3.5000000000000003E-2</v>
          </cell>
          <cell r="J36">
            <v>0.09</v>
          </cell>
        </row>
        <row r="37">
          <cell r="H37" t="str">
            <v>Japan</v>
          </cell>
          <cell r="I37">
            <v>0.02</v>
          </cell>
          <cell r="J37">
            <v>1.2800000000000001E-2</v>
          </cell>
        </row>
        <row r="38">
          <cell r="H38" t="str">
            <v>China</v>
          </cell>
          <cell r="I38">
            <v>1.2999999999999999E-2</v>
          </cell>
          <cell r="J38">
            <v>3.8300000000000001E-2</v>
          </cell>
        </row>
      </sheetData>
      <sheetData sheetId="15">
        <row r="3">
          <cell r="B3" t="str">
            <v>Responses</v>
          </cell>
        </row>
        <row r="4">
          <cell r="A4" t="str">
            <v>Wir haben kein Exportgeschäft</v>
          </cell>
          <cell r="B4">
            <v>0</v>
          </cell>
        </row>
        <row r="5">
          <cell r="A5" t="str">
            <v>Politische Unsicherheit (Inland und/oder Ausland)</v>
          </cell>
          <cell r="B5">
            <v>0.17319999999999999</v>
          </cell>
        </row>
        <row r="6">
          <cell r="A6" t="str">
            <v>Zölle und andere Handelsschranken</v>
          </cell>
          <cell r="B6">
            <v>5.5599999999999997E-2</v>
          </cell>
        </row>
        <row r="7">
          <cell r="A7" t="str">
            <v>Standortschwierigkeiten in Deutschland (z.B. hohe Energiepreise, Bürokratie, Fachkräftemangel)</v>
          </cell>
          <cell r="B7">
            <v>0.2843</v>
          </cell>
        </row>
        <row r="8">
          <cell r="A8" t="str">
            <v>Geringere Nachfrage im Ausland</v>
          </cell>
          <cell r="B8">
            <v>1.9599999999999999E-2</v>
          </cell>
        </row>
        <row r="9">
          <cell r="A9" t="str">
            <v>Geringere Nachfrage in Deutschland</v>
          </cell>
          <cell r="B9">
            <v>0.2026</v>
          </cell>
        </row>
        <row r="10">
          <cell r="A10" t="str">
            <v>Ein rascher Öl- oder Gaspreisanstieg</v>
          </cell>
          <cell r="B10">
            <v>0</v>
          </cell>
        </row>
        <row r="11">
          <cell r="A11" t="str">
            <v>Fachkräftemangel</v>
          </cell>
          <cell r="B11">
            <v>0</v>
          </cell>
        </row>
        <row r="12">
          <cell r="A12" t="str">
            <v>Steigende Rohstoffpreise (inkl. Öl und Gas)</v>
          </cell>
          <cell r="B12">
            <v>0.14710000000000001</v>
          </cell>
        </row>
        <row r="13">
          <cell r="A13" t="str">
            <v>Fehlende Finanzierungsmöglichkeiten durch eingeschränkte Kreditvergabe von Banken/Hohe Zinsen</v>
          </cell>
          <cell r="B13">
            <v>2.6100000000000002E-2</v>
          </cell>
        </row>
        <row r="14">
          <cell r="A14" t="str">
            <v>Geringere Nachfrage aus China</v>
          </cell>
          <cell r="B14">
            <v>0</v>
          </cell>
        </row>
        <row r="15">
          <cell r="A15" t="str">
            <v>Störungen von globalen Produktions- und Lieferketten oder Transportprobleme (z.B. auch die unsichere Passage von Seewegen)</v>
          </cell>
          <cell r="B15">
            <v>5.2300000000000013E-2</v>
          </cell>
        </row>
        <row r="16">
          <cell r="A16" t="str">
            <v>Knappheit von Computerchips</v>
          </cell>
          <cell r="B16">
            <v>0</v>
          </cell>
        </row>
        <row r="17">
          <cell r="A17" t="str">
            <v>Weiß nicht</v>
          </cell>
          <cell r="B17">
            <v>3.9199999999999999E-2</v>
          </cell>
        </row>
        <row r="26">
          <cell r="H26">
            <v>2026</v>
          </cell>
          <cell r="I26">
            <v>2025</v>
          </cell>
        </row>
        <row r="27">
          <cell r="G27" t="str">
            <v>Locational difficulties in Germany</v>
          </cell>
          <cell r="H27">
            <v>0.28399999999999997</v>
          </cell>
          <cell r="I27">
            <v>0.24829999999999999</v>
          </cell>
        </row>
        <row r="28">
          <cell r="G28" t="str">
            <v>Lack of domestic demand in Germany</v>
          </cell>
          <cell r="H28">
            <v>0.20300000000000001</v>
          </cell>
          <cell r="I28">
            <v>0.26640000000000003</v>
          </cell>
        </row>
        <row r="29">
          <cell r="G29" t="str">
            <v>Political Uncertainty</v>
          </cell>
          <cell r="H29">
            <v>0.17299999999999999</v>
          </cell>
          <cell r="I29">
            <v>0.26779999999999998</v>
          </cell>
        </row>
        <row r="30">
          <cell r="G30" t="str">
            <v xml:space="preserve">Rising commodity prices </v>
          </cell>
          <cell r="H30">
            <v>0.14699999999999999</v>
          </cell>
          <cell r="I30">
            <v>8.2299999999999998E-2</v>
          </cell>
        </row>
        <row r="31">
          <cell r="G31" t="str">
            <v>Tariffs and other trade barriers</v>
          </cell>
          <cell r="H31">
            <v>5.6000000000000001E-2</v>
          </cell>
          <cell r="I31">
            <v>0</v>
          </cell>
        </row>
        <row r="32">
          <cell r="G32" t="str">
            <v>Global Supply Chain Disruption</v>
          </cell>
          <cell r="H32">
            <v>5.2299999999999999E-2</v>
          </cell>
          <cell r="I32">
            <v>0</v>
          </cell>
        </row>
        <row r="33">
          <cell r="G33" t="str">
            <v>Lack of financing opportunities</v>
          </cell>
          <cell r="H33">
            <v>2.5999999999999999E-2</v>
          </cell>
          <cell r="I33">
            <v>2.6499999999999999E-2</v>
          </cell>
        </row>
        <row r="34">
          <cell r="G34" t="str">
            <v>Lack of demand from abroad (excl. China)</v>
          </cell>
          <cell r="H34">
            <v>0.02</v>
          </cell>
          <cell r="I34">
            <v>2.5100000000000001E-2</v>
          </cell>
        </row>
      </sheetData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ppendix Activity"/>
      <sheetName val="Appendix Sector"/>
      <sheetName val="Appendix Market"/>
      <sheetName val="Appendix Turnover"/>
      <sheetName val="Question 5"/>
      <sheetName val="Question 6"/>
      <sheetName val="Question 7"/>
      <sheetName val="Question 8"/>
      <sheetName val="Question 9"/>
      <sheetName val="Question 10"/>
      <sheetName val="Question 11"/>
      <sheetName val="Question 12"/>
      <sheetName val="Question 13"/>
      <sheetName val="Question 14"/>
      <sheetName val="Question 15"/>
      <sheetName val="Question 16"/>
      <sheetName val="Question 17"/>
      <sheetName val="Question 18"/>
      <sheetName val="Question 19"/>
      <sheetName val="Question 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X4">
            <v>2016</v>
          </cell>
          <cell r="Y4">
            <v>2017</v>
          </cell>
          <cell r="Z4">
            <v>2019</v>
          </cell>
          <cell r="AA4">
            <v>2020</v>
          </cell>
          <cell r="AB4">
            <v>2021</v>
          </cell>
          <cell r="AC4">
            <v>2022</v>
          </cell>
          <cell r="AD4">
            <v>2023</v>
          </cell>
          <cell r="AE4">
            <v>2024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hème Office">
  <a:themeElements>
    <a:clrScheme name="Personnalisé 1">
      <a:dk1>
        <a:srgbClr val="03365F"/>
      </a:dk1>
      <a:lt1>
        <a:srgbClr val="0BB18F"/>
      </a:lt1>
      <a:dk2>
        <a:srgbClr val="1226AA"/>
      </a:dk2>
      <a:lt2>
        <a:srgbClr val="5FD1E0"/>
      </a:lt2>
      <a:accent1>
        <a:srgbClr val="00A19C"/>
      </a:accent1>
      <a:accent2>
        <a:srgbClr val="71DBD4"/>
      </a:accent2>
      <a:accent3>
        <a:srgbClr val="3CD5AF"/>
      </a:accent3>
      <a:accent4>
        <a:srgbClr val="E81F76"/>
      </a:accent4>
      <a:accent5>
        <a:srgbClr val="C028B9"/>
      </a:accent5>
      <a:accent6>
        <a:srgbClr val="5C0F8B"/>
      </a:accent6>
      <a:hlink>
        <a:srgbClr val="E3E335"/>
      </a:hlink>
      <a:folHlink>
        <a:srgbClr val="E06E2B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Coface Corporate 2022">
    <a:dk1>
      <a:sysClr val="windowText" lastClr="000000"/>
    </a:dk1>
    <a:lt1>
      <a:sysClr val="window" lastClr="FFFFFF"/>
    </a:lt1>
    <a:dk2>
      <a:srgbClr val="0BB18F"/>
    </a:dk2>
    <a:lt2>
      <a:srgbClr val="1C355E"/>
    </a:lt2>
    <a:accent1>
      <a:srgbClr val="1226AA"/>
    </a:accent1>
    <a:accent2>
      <a:srgbClr val="5FD1E0"/>
    </a:accent2>
    <a:accent3>
      <a:srgbClr val="00A19C"/>
    </a:accent3>
    <a:accent4>
      <a:srgbClr val="6CDBD6"/>
    </a:accent4>
    <a:accent5>
      <a:srgbClr val="3BD4AE"/>
    </a:accent5>
    <a:accent6>
      <a:srgbClr val="E81F76"/>
    </a:accent6>
    <a:hlink>
      <a:srgbClr val="C028B9"/>
    </a:hlink>
    <a:folHlink>
      <a:srgbClr val="5C0F8B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EF47D-FDE8-4556-8585-32384FAD0A2E}">
  <dimension ref="A1:AK107"/>
  <sheetViews>
    <sheetView topLeftCell="A41" zoomScale="41" zoomScaleNormal="41" workbookViewId="0">
      <selection activeCell="AE69" sqref="AE69"/>
    </sheetView>
  </sheetViews>
  <sheetFormatPr baseColWidth="10" defaultColWidth="8.7109375" defaultRowHeight="15" x14ac:dyDescent="0.25"/>
  <cols>
    <col min="1" max="1" width="60" style="9" customWidth="1"/>
    <col min="2" max="12" width="12" style="9" customWidth="1"/>
    <col min="13" max="13" width="18.5703125" style="9" customWidth="1"/>
    <col min="14" max="18" width="12" style="9" customWidth="1"/>
    <col min="19" max="28" width="8.7109375" style="9"/>
    <col min="29" max="29" width="21.140625" style="9" bestFit="1" customWidth="1"/>
    <col min="30" max="34" width="8.7109375" style="9"/>
    <col min="35" max="35" width="20.5703125" style="9" customWidth="1"/>
    <col min="36" max="16384" width="8.7109375" style="9"/>
  </cols>
  <sheetData>
    <row r="1" spans="1:18" ht="18" x14ac:dyDescent="0.25">
      <c r="A1" s="1" t="s">
        <v>0</v>
      </c>
      <c r="E1" s="19" t="s">
        <v>67</v>
      </c>
      <c r="F1" s="19"/>
      <c r="G1" s="19"/>
    </row>
    <row r="2" spans="1:18" ht="15.75" x14ac:dyDescent="0.25">
      <c r="A2" s="2" t="s">
        <v>43</v>
      </c>
    </row>
    <row r="3" spans="1:18" x14ac:dyDescent="0.25">
      <c r="A3" s="3"/>
      <c r="B3" s="28" t="s">
        <v>44</v>
      </c>
      <c r="C3" s="29"/>
      <c r="D3" s="28" t="s">
        <v>1</v>
      </c>
      <c r="E3" s="29"/>
      <c r="F3" s="28" t="s">
        <v>2</v>
      </c>
      <c r="G3" s="29"/>
      <c r="H3" s="28" t="s">
        <v>3</v>
      </c>
      <c r="I3" s="29"/>
      <c r="J3" s="28" t="s">
        <v>45</v>
      </c>
      <c r="K3" s="29"/>
      <c r="L3" s="28" t="s">
        <v>46</v>
      </c>
      <c r="M3" s="29"/>
      <c r="N3" s="28" t="s">
        <v>4</v>
      </c>
      <c r="O3" s="29"/>
      <c r="Q3" s="28" t="s">
        <v>5</v>
      </c>
      <c r="R3" s="29"/>
    </row>
    <row r="4" spans="1:18" x14ac:dyDescent="0.25">
      <c r="A4" s="4" t="s">
        <v>6</v>
      </c>
      <c r="B4" s="5">
        <v>0.61539999999999995</v>
      </c>
      <c r="C4" s="6">
        <v>8</v>
      </c>
      <c r="D4" s="5">
        <v>0.30769999999999997</v>
      </c>
      <c r="E4" s="6">
        <v>4</v>
      </c>
      <c r="F4" s="5">
        <v>7.690000000000001E-2</v>
      </c>
      <c r="G4" s="6">
        <v>1</v>
      </c>
      <c r="H4" s="5">
        <v>0</v>
      </c>
      <c r="I4" s="6">
        <v>0</v>
      </c>
      <c r="J4" s="5">
        <v>0</v>
      </c>
      <c r="K4" s="6">
        <v>0</v>
      </c>
      <c r="L4" s="5">
        <v>0</v>
      </c>
      <c r="M4" s="6">
        <v>0</v>
      </c>
      <c r="N4" s="5">
        <v>0</v>
      </c>
      <c r="O4" s="6">
        <v>0</v>
      </c>
      <c r="P4" s="6"/>
      <c r="Q4" s="5">
        <v>5.28E-2</v>
      </c>
      <c r="R4" s="6">
        <v>13</v>
      </c>
    </row>
    <row r="5" spans="1:18" x14ac:dyDescent="0.25">
      <c r="A5" s="4" t="s">
        <v>7</v>
      </c>
      <c r="B5" s="5">
        <v>0.42859999999999998</v>
      </c>
      <c r="C5" s="6">
        <v>3</v>
      </c>
      <c r="D5" s="5">
        <v>0.42859999999999998</v>
      </c>
      <c r="E5" s="6">
        <v>3</v>
      </c>
      <c r="F5" s="5">
        <v>0</v>
      </c>
      <c r="G5" s="6">
        <v>0</v>
      </c>
      <c r="H5" s="5">
        <v>0</v>
      </c>
      <c r="I5" s="6">
        <v>0</v>
      </c>
      <c r="J5" s="5">
        <v>0</v>
      </c>
      <c r="K5" s="6">
        <v>0</v>
      </c>
      <c r="L5" s="5">
        <v>0</v>
      </c>
      <c r="M5" s="6">
        <v>0</v>
      </c>
      <c r="N5" s="5">
        <v>0.1429</v>
      </c>
      <c r="O5" s="6">
        <v>1</v>
      </c>
      <c r="P5" s="6"/>
      <c r="Q5" s="5">
        <v>2.8500000000000001E-2</v>
      </c>
      <c r="R5" s="6">
        <v>7</v>
      </c>
    </row>
    <row r="6" spans="1:18" x14ac:dyDescent="0.25">
      <c r="A6" s="4" t="s">
        <v>8</v>
      </c>
      <c r="B6" s="5">
        <f>C6/R6</f>
        <v>0.81481481481481477</v>
      </c>
      <c r="C6" s="6">
        <v>22</v>
      </c>
      <c r="D6" s="5">
        <f>E6/R6</f>
        <v>0.14814814814814814</v>
      </c>
      <c r="E6" s="6">
        <v>4</v>
      </c>
      <c r="F6" s="5">
        <v>0</v>
      </c>
      <c r="G6" s="6">
        <v>0</v>
      </c>
      <c r="H6" s="5">
        <f>I6/R6</f>
        <v>3.7037037037037035E-2</v>
      </c>
      <c r="I6" s="6">
        <v>1</v>
      </c>
      <c r="J6" s="5">
        <v>0</v>
      </c>
      <c r="K6" s="6">
        <v>0</v>
      </c>
      <c r="L6" s="5">
        <v>0</v>
      </c>
      <c r="M6" s="6">
        <v>0</v>
      </c>
      <c r="N6" s="5">
        <v>0</v>
      </c>
      <c r="O6" s="6">
        <v>0</v>
      </c>
      <c r="P6" s="6"/>
      <c r="Q6" s="5">
        <f>R6/R23</f>
        <v>0.10975609756097561</v>
      </c>
      <c r="R6" s="6">
        <v>27</v>
      </c>
    </row>
    <row r="7" spans="1:18" x14ac:dyDescent="0.25">
      <c r="A7" s="4"/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  <c r="P7" s="6"/>
      <c r="Q7" s="5"/>
      <c r="R7" s="6"/>
    </row>
    <row r="8" spans="1:18" x14ac:dyDescent="0.25">
      <c r="A8" s="4" t="s">
        <v>9</v>
      </c>
      <c r="B8" s="5">
        <v>0.72219999999999995</v>
      </c>
      <c r="C8" s="6">
        <v>26</v>
      </c>
      <c r="D8" s="5">
        <v>0.19439999999999999</v>
      </c>
      <c r="E8" s="6">
        <v>7</v>
      </c>
      <c r="F8" s="5">
        <v>8.3299999999999999E-2</v>
      </c>
      <c r="G8" s="6">
        <v>3</v>
      </c>
      <c r="H8" s="5">
        <v>0</v>
      </c>
      <c r="I8" s="6">
        <v>0</v>
      </c>
      <c r="J8" s="5">
        <v>0</v>
      </c>
      <c r="K8" s="6">
        <v>0</v>
      </c>
      <c r="L8" s="5">
        <v>0</v>
      </c>
      <c r="M8" s="6">
        <v>0</v>
      </c>
      <c r="N8" s="5">
        <v>0</v>
      </c>
      <c r="O8" s="6">
        <v>0</v>
      </c>
      <c r="P8" s="6"/>
      <c r="Q8" s="5">
        <v>0.14630000000000001</v>
      </c>
      <c r="R8" s="6">
        <v>36</v>
      </c>
    </row>
    <row r="9" spans="1:18" x14ac:dyDescent="0.25">
      <c r="A9" s="4" t="s">
        <v>10</v>
      </c>
      <c r="B9" s="5">
        <v>0.8</v>
      </c>
      <c r="C9" s="6">
        <v>8</v>
      </c>
      <c r="D9" s="5">
        <v>0</v>
      </c>
      <c r="E9" s="6">
        <v>0</v>
      </c>
      <c r="F9" s="5">
        <v>0.1</v>
      </c>
      <c r="G9" s="6">
        <v>1</v>
      </c>
      <c r="H9" s="5">
        <v>0</v>
      </c>
      <c r="I9" s="6">
        <v>0</v>
      </c>
      <c r="J9" s="5">
        <v>0</v>
      </c>
      <c r="K9" s="6">
        <v>0</v>
      </c>
      <c r="L9" s="5">
        <v>0</v>
      </c>
      <c r="M9" s="6">
        <v>0</v>
      </c>
      <c r="N9" s="5">
        <v>0.1</v>
      </c>
      <c r="O9" s="6">
        <v>1</v>
      </c>
      <c r="P9" s="6"/>
      <c r="Q9" s="5">
        <v>4.07E-2</v>
      </c>
      <c r="R9" s="6">
        <v>10</v>
      </c>
    </row>
    <row r="10" spans="1:18" x14ac:dyDescent="0.25">
      <c r="A10" s="4" t="s">
        <v>11</v>
      </c>
      <c r="B10" s="5">
        <v>0.55259999999999998</v>
      </c>
      <c r="C10" s="6">
        <v>21</v>
      </c>
      <c r="D10" s="5">
        <v>0.34210000000000002</v>
      </c>
      <c r="E10" s="6">
        <v>13</v>
      </c>
      <c r="F10" s="5">
        <v>7.8899999999999998E-2</v>
      </c>
      <c r="G10" s="6">
        <v>3</v>
      </c>
      <c r="H10" s="5">
        <v>0</v>
      </c>
      <c r="I10" s="6">
        <v>0</v>
      </c>
      <c r="J10" s="5">
        <v>0</v>
      </c>
      <c r="K10" s="6">
        <v>0</v>
      </c>
      <c r="L10" s="5">
        <v>2.63E-2</v>
      </c>
      <c r="M10" s="6">
        <v>1</v>
      </c>
      <c r="N10" s="5">
        <v>0</v>
      </c>
      <c r="O10" s="6">
        <v>0</v>
      </c>
      <c r="P10" s="6"/>
      <c r="Q10" s="5">
        <v>0.1545</v>
      </c>
      <c r="R10" s="6">
        <v>38</v>
      </c>
    </row>
    <row r="11" spans="1:18" x14ac:dyDescent="0.25">
      <c r="A11" s="4"/>
      <c r="B11" s="5"/>
      <c r="C11" s="6"/>
      <c r="D11" s="5"/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  <c r="P11" s="6"/>
      <c r="Q11" s="5"/>
      <c r="R11" s="6"/>
    </row>
    <row r="12" spans="1:18" x14ac:dyDescent="0.25">
      <c r="A12" s="4" t="s">
        <v>12</v>
      </c>
      <c r="B12" s="5">
        <v>0.6</v>
      </c>
      <c r="C12" s="6">
        <v>9</v>
      </c>
      <c r="D12" s="5">
        <v>6.6699999999999995E-2</v>
      </c>
      <c r="E12" s="6">
        <v>1</v>
      </c>
      <c r="F12" s="5">
        <v>0.2</v>
      </c>
      <c r="G12" s="6">
        <v>3</v>
      </c>
      <c r="H12" s="5">
        <v>6.6699999999999995E-2</v>
      </c>
      <c r="I12" s="6">
        <v>1</v>
      </c>
      <c r="J12" s="5">
        <v>0</v>
      </c>
      <c r="K12" s="6">
        <v>0</v>
      </c>
      <c r="L12" s="5">
        <v>0</v>
      </c>
      <c r="M12" s="6">
        <v>0</v>
      </c>
      <c r="N12" s="5">
        <v>6.6699999999999995E-2</v>
      </c>
      <c r="O12" s="6">
        <v>1</v>
      </c>
      <c r="P12" s="6"/>
      <c r="Q12" s="5">
        <v>6.0999999999999999E-2</v>
      </c>
      <c r="R12" s="6">
        <v>15</v>
      </c>
    </row>
    <row r="13" spans="1:18" x14ac:dyDescent="0.25">
      <c r="A13" s="4" t="s">
        <v>13</v>
      </c>
      <c r="B13" s="5">
        <v>0.375</v>
      </c>
      <c r="C13" s="6">
        <v>3</v>
      </c>
      <c r="D13" s="5">
        <v>0.375</v>
      </c>
      <c r="E13" s="6">
        <v>3</v>
      </c>
      <c r="F13" s="5">
        <v>0.125</v>
      </c>
      <c r="G13" s="6">
        <v>1</v>
      </c>
      <c r="H13" s="5">
        <v>0.125</v>
      </c>
      <c r="I13" s="6">
        <v>1</v>
      </c>
      <c r="J13" s="5">
        <v>0</v>
      </c>
      <c r="K13" s="6">
        <v>0</v>
      </c>
      <c r="L13" s="5">
        <v>0</v>
      </c>
      <c r="M13" s="6">
        <v>0</v>
      </c>
      <c r="N13" s="5">
        <v>0</v>
      </c>
      <c r="O13" s="6">
        <v>0</v>
      </c>
      <c r="P13" s="6"/>
      <c r="Q13" s="5">
        <v>3.2500000000000001E-2</v>
      </c>
      <c r="R13" s="6">
        <v>8</v>
      </c>
    </row>
    <row r="14" spans="1:18" x14ac:dyDescent="0.25">
      <c r="A14" s="4" t="s">
        <v>14</v>
      </c>
      <c r="B14" s="5">
        <v>0.7</v>
      </c>
      <c r="C14" s="6">
        <v>7</v>
      </c>
      <c r="D14" s="5">
        <v>0.3</v>
      </c>
      <c r="E14" s="6">
        <v>3</v>
      </c>
      <c r="F14" s="5">
        <v>0</v>
      </c>
      <c r="G14" s="6">
        <v>0</v>
      </c>
      <c r="H14" s="5">
        <v>0</v>
      </c>
      <c r="I14" s="6">
        <v>0</v>
      </c>
      <c r="J14" s="5">
        <v>0</v>
      </c>
      <c r="K14" s="6">
        <v>0</v>
      </c>
      <c r="L14" s="5">
        <v>0</v>
      </c>
      <c r="M14" s="6">
        <v>0</v>
      </c>
      <c r="N14" s="5">
        <v>0</v>
      </c>
      <c r="O14" s="6">
        <v>0</v>
      </c>
      <c r="P14" s="6"/>
      <c r="Q14" s="5">
        <v>4.07E-2</v>
      </c>
      <c r="R14" s="6">
        <v>10</v>
      </c>
    </row>
    <row r="15" spans="1:18" x14ac:dyDescent="0.25">
      <c r="A15" s="4" t="s">
        <v>15</v>
      </c>
      <c r="B15" s="5">
        <v>0.375</v>
      </c>
      <c r="C15" s="6">
        <v>9</v>
      </c>
      <c r="D15" s="5">
        <v>0.33329999999999999</v>
      </c>
      <c r="E15" s="6">
        <v>8</v>
      </c>
      <c r="F15" s="5">
        <v>8.3299999999999999E-2</v>
      </c>
      <c r="G15" s="6">
        <v>2</v>
      </c>
      <c r="H15" s="5">
        <v>0.125</v>
      </c>
      <c r="I15" s="6">
        <v>3</v>
      </c>
      <c r="J15" s="5">
        <v>0</v>
      </c>
      <c r="K15" s="6">
        <v>0</v>
      </c>
      <c r="L15" s="5">
        <v>0</v>
      </c>
      <c r="M15" s="6">
        <v>0</v>
      </c>
      <c r="N15" s="5">
        <v>8.3299999999999999E-2</v>
      </c>
      <c r="O15" s="6">
        <v>2</v>
      </c>
      <c r="P15" s="6"/>
      <c r="Q15" s="5">
        <v>9.7599999999999992E-2</v>
      </c>
      <c r="R15" s="6">
        <v>24</v>
      </c>
    </row>
    <row r="16" spans="1:18" x14ac:dyDescent="0.25">
      <c r="A16" s="4"/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  <c r="P16" s="6"/>
      <c r="Q16" s="5"/>
      <c r="R16" s="6"/>
    </row>
    <row r="17" spans="1:37" x14ac:dyDescent="0.25">
      <c r="A17" s="4"/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  <c r="P17" s="6"/>
      <c r="Q17" s="5"/>
      <c r="R17" s="6"/>
    </row>
    <row r="18" spans="1:37" x14ac:dyDescent="0.25">
      <c r="A18" s="4" t="s">
        <v>16</v>
      </c>
      <c r="B18" s="5">
        <f>C18/R18</f>
        <v>0.73684210526315785</v>
      </c>
      <c r="C18" s="6">
        <v>28</v>
      </c>
      <c r="D18" s="5">
        <f>E18/R18</f>
        <v>0.10526315789473684</v>
      </c>
      <c r="E18" s="6">
        <v>4</v>
      </c>
      <c r="F18" s="5">
        <f>G18/R18</f>
        <v>0.13157894736842105</v>
      </c>
      <c r="G18" s="6">
        <v>5</v>
      </c>
      <c r="H18" s="5">
        <v>0</v>
      </c>
      <c r="I18" s="6">
        <v>0</v>
      </c>
      <c r="J18" s="5">
        <v>0</v>
      </c>
      <c r="K18" s="6">
        <v>0</v>
      </c>
      <c r="L18" s="5">
        <v>0</v>
      </c>
      <c r="M18" s="6">
        <v>0</v>
      </c>
      <c r="N18" s="5">
        <f>O18/R18</f>
        <v>2.6315789473684209E-2</v>
      </c>
      <c r="O18" s="6">
        <v>1</v>
      </c>
      <c r="P18" s="6"/>
      <c r="Q18" s="5">
        <f>R18/R23</f>
        <v>0.15447154471544716</v>
      </c>
      <c r="R18" s="6">
        <v>38</v>
      </c>
    </row>
    <row r="19" spans="1:37" x14ac:dyDescent="0.25">
      <c r="A19" s="4"/>
      <c r="B19" s="5"/>
      <c r="C19" s="6"/>
      <c r="D19" s="5"/>
      <c r="E19" s="6"/>
      <c r="F19" s="5"/>
      <c r="G19" s="6"/>
      <c r="H19" s="5"/>
      <c r="I19" s="6"/>
      <c r="J19" s="5"/>
      <c r="K19" s="6"/>
      <c r="L19" s="5"/>
      <c r="M19" s="6"/>
      <c r="N19" s="5"/>
      <c r="O19" s="6"/>
      <c r="P19" s="6"/>
      <c r="Q19" s="5"/>
      <c r="R19" s="6"/>
    </row>
    <row r="20" spans="1:37" x14ac:dyDescent="0.25">
      <c r="A20" s="4" t="s">
        <v>17</v>
      </c>
      <c r="B20" s="5">
        <f>C20/R20</f>
        <v>0.5714285714285714</v>
      </c>
      <c r="C20" s="6">
        <v>4</v>
      </c>
      <c r="D20" s="5">
        <f>E20/R20</f>
        <v>0.2857142857142857</v>
      </c>
      <c r="E20" s="6">
        <v>2</v>
      </c>
      <c r="F20" s="5">
        <f>G20/R20</f>
        <v>0.14285714285714285</v>
      </c>
      <c r="G20" s="6">
        <v>1</v>
      </c>
      <c r="H20" s="5">
        <v>0</v>
      </c>
      <c r="I20" s="6">
        <v>0</v>
      </c>
      <c r="J20" s="5">
        <v>0</v>
      </c>
      <c r="K20" s="6">
        <v>0</v>
      </c>
      <c r="L20" s="5">
        <v>0</v>
      </c>
      <c r="M20" s="6">
        <v>0</v>
      </c>
      <c r="N20" s="5">
        <v>0</v>
      </c>
      <c r="O20" s="6">
        <v>0</v>
      </c>
      <c r="P20" s="6"/>
      <c r="Q20" s="5">
        <f>R20/R23</f>
        <v>2.8455284552845527E-2</v>
      </c>
      <c r="R20" s="6">
        <v>7</v>
      </c>
    </row>
    <row r="21" spans="1:37" x14ac:dyDescent="0.25">
      <c r="A21" s="4"/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  <c r="P21" s="6"/>
      <c r="Q21" s="5"/>
      <c r="R21" s="6"/>
    </row>
    <row r="22" spans="1:37" x14ac:dyDescent="0.25">
      <c r="A22" s="4" t="s">
        <v>5</v>
      </c>
      <c r="B22" s="7">
        <v>0.626</v>
      </c>
      <c r="C22" s="4">
        <v>154</v>
      </c>
      <c r="D22" s="7">
        <v>0.23169999999999999</v>
      </c>
      <c r="E22" s="4">
        <v>57</v>
      </c>
      <c r="F22" s="7">
        <v>8.1300000000000011E-2</v>
      </c>
      <c r="G22" s="4">
        <v>20</v>
      </c>
      <c r="H22" s="7">
        <v>2.8500000000000001E-2</v>
      </c>
      <c r="I22" s="4">
        <v>7</v>
      </c>
      <c r="J22" s="7">
        <v>4.0999999999999986E-3</v>
      </c>
      <c r="K22" s="4">
        <v>1</v>
      </c>
      <c r="L22" s="7">
        <v>4.0999999999999986E-3</v>
      </c>
      <c r="M22" s="4">
        <v>1</v>
      </c>
      <c r="N22" s="7">
        <v>2.4400000000000002E-2</v>
      </c>
      <c r="O22" s="4">
        <v>6</v>
      </c>
      <c r="P22" s="4"/>
      <c r="Q22" s="7">
        <v>1</v>
      </c>
      <c r="R22" s="4">
        <v>246</v>
      </c>
    </row>
    <row r="23" spans="1:37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 t="s">
        <v>18</v>
      </c>
      <c r="R23" s="8">
        <v>246</v>
      </c>
    </row>
    <row r="24" spans="1:37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 t="s">
        <v>19</v>
      </c>
      <c r="R24" s="8">
        <v>88</v>
      </c>
    </row>
    <row r="29" spans="1:37" x14ac:dyDescent="0.25">
      <c r="F29" s="9" t="s">
        <v>20</v>
      </c>
      <c r="G29" s="9" t="s">
        <v>21</v>
      </c>
      <c r="H29" s="9" t="s">
        <v>22</v>
      </c>
      <c r="I29" s="9" t="s">
        <v>23</v>
      </c>
      <c r="J29" s="9" t="s">
        <v>47</v>
      </c>
      <c r="K29" s="9" t="s">
        <v>48</v>
      </c>
      <c r="L29" s="9" t="s">
        <v>49</v>
      </c>
      <c r="Q29" s="9">
        <v>15</v>
      </c>
      <c r="R29" s="9">
        <v>45</v>
      </c>
      <c r="S29" s="9">
        <v>75</v>
      </c>
      <c r="T29" s="9">
        <v>105</v>
      </c>
      <c r="U29" s="9">
        <v>135</v>
      </c>
      <c r="V29" s="9">
        <v>170</v>
      </c>
      <c r="Z29" s="9">
        <v>2026</v>
      </c>
      <c r="AA29" s="9">
        <v>2025</v>
      </c>
      <c r="AB29" s="9">
        <v>2024</v>
      </c>
      <c r="AC29" s="9">
        <v>2023</v>
      </c>
      <c r="AD29" s="9">
        <v>2022</v>
      </c>
      <c r="AE29" s="9">
        <v>2021</v>
      </c>
      <c r="AJ29" s="9">
        <v>2026</v>
      </c>
      <c r="AK29" s="9">
        <v>2025</v>
      </c>
    </row>
    <row r="30" spans="1:37" x14ac:dyDescent="0.25">
      <c r="E30" s="9" t="s">
        <v>24</v>
      </c>
      <c r="F30" s="13">
        <v>0.61539999999999995</v>
      </c>
      <c r="G30" s="13">
        <v>0.30769999999999997</v>
      </c>
      <c r="H30" s="13">
        <v>7.690000000000001E-2</v>
      </c>
      <c r="I30" s="13">
        <v>0</v>
      </c>
      <c r="J30" s="13">
        <v>0</v>
      </c>
      <c r="K30" s="13">
        <v>0</v>
      </c>
      <c r="L30" s="13">
        <v>0</v>
      </c>
      <c r="M30" s="13">
        <f t="shared" ref="M30:M42" si="0">F30+G30+H30+I30+J30+K30+L30</f>
        <v>0.99999999999999989</v>
      </c>
      <c r="O30" s="9" t="s">
        <v>24</v>
      </c>
      <c r="Q30" s="13">
        <f>F30</f>
        <v>0.61539999999999995</v>
      </c>
      <c r="R30" s="13">
        <f t="shared" ref="R30:V42" si="1">G30</f>
        <v>0.30769999999999997</v>
      </c>
      <c r="S30" s="13">
        <f t="shared" si="1"/>
        <v>7.690000000000001E-2</v>
      </c>
      <c r="T30" s="13">
        <f t="shared" si="1"/>
        <v>0</v>
      </c>
      <c r="U30" s="13">
        <f t="shared" si="1"/>
        <v>0</v>
      </c>
      <c r="V30" s="13">
        <f t="shared" si="1"/>
        <v>0</v>
      </c>
      <c r="W30" s="10">
        <f>Q30*$Q$29+R30*$R$29+S30*$S$29+T30*$T$29+U30*$U$29+V30*$V$29</f>
        <v>28.845000000000002</v>
      </c>
      <c r="Y30" s="9" t="s">
        <v>24</v>
      </c>
      <c r="Z30" s="10">
        <v>28.845000000000002</v>
      </c>
      <c r="AA30" s="10">
        <v>28.906500000000001</v>
      </c>
      <c r="AB30" s="10">
        <v>26.2485</v>
      </c>
      <c r="AC30" s="10">
        <v>32.501999999999995</v>
      </c>
      <c r="AD30" s="10">
        <v>22.103999999999999</v>
      </c>
      <c r="AE30" s="10">
        <v>28.048499999999997</v>
      </c>
      <c r="AF30" s="10">
        <f>AA30-AB30</f>
        <v>2.6580000000000013</v>
      </c>
      <c r="AI30" s="9" t="s">
        <v>39</v>
      </c>
      <c r="AJ30" s="10">
        <v>19.5</v>
      </c>
      <c r="AK30" s="10">
        <v>28.199999999999996</v>
      </c>
    </row>
    <row r="31" spans="1:37" x14ac:dyDescent="0.25">
      <c r="E31" s="9" t="s">
        <v>26</v>
      </c>
      <c r="F31" s="13">
        <v>0.42859999999999998</v>
      </c>
      <c r="G31" s="13">
        <v>0.42859999999999998</v>
      </c>
      <c r="H31" s="13">
        <v>0</v>
      </c>
      <c r="I31" s="13">
        <v>0</v>
      </c>
      <c r="J31" s="13">
        <v>0</v>
      </c>
      <c r="K31" s="13">
        <v>0</v>
      </c>
      <c r="L31" s="13">
        <v>0.1429</v>
      </c>
      <c r="M31" s="13">
        <f t="shared" si="0"/>
        <v>1.0001</v>
      </c>
      <c r="O31" s="9" t="s">
        <v>26</v>
      </c>
      <c r="Q31" s="13">
        <f t="shared" ref="Q31:Q42" si="2">F31</f>
        <v>0.42859999999999998</v>
      </c>
      <c r="R31" s="13">
        <f t="shared" si="1"/>
        <v>0.42859999999999998</v>
      </c>
      <c r="S31" s="13">
        <f t="shared" si="1"/>
        <v>0</v>
      </c>
      <c r="T31" s="13">
        <f t="shared" si="1"/>
        <v>0</v>
      </c>
      <c r="U31" s="13">
        <f t="shared" si="1"/>
        <v>0</v>
      </c>
      <c r="V31" s="13">
        <f t="shared" si="1"/>
        <v>0</v>
      </c>
      <c r="W31" s="10">
        <f t="shared" ref="W31:W42" si="3">Q31*$Q$29+R31*$R$29+S31*$S$29+T31*$T$29+U31*$U$29+V31*$V$29</f>
        <v>25.715999999999998</v>
      </c>
      <c r="Y31" s="9" t="s">
        <v>26</v>
      </c>
      <c r="Z31" s="10">
        <v>25.715999999999998</v>
      </c>
      <c r="AA31" s="10">
        <v>25.5825</v>
      </c>
      <c r="AB31" s="10">
        <v>25.5</v>
      </c>
      <c r="AC31" s="10">
        <v>27.999000000000002</v>
      </c>
      <c r="AD31" s="10">
        <v>34.5</v>
      </c>
      <c r="AE31" s="10">
        <v>27.855</v>
      </c>
      <c r="AF31" s="10">
        <f t="shared" ref="AF31:AF43" si="4">AA31-AB31</f>
        <v>8.2499999999999574E-2</v>
      </c>
      <c r="AI31" s="9" t="s">
        <v>27</v>
      </c>
      <c r="AJ31" s="10">
        <v>22.777777777777775</v>
      </c>
      <c r="AK31" s="10">
        <v>26.052631578947366</v>
      </c>
    </row>
    <row r="32" spans="1:37" x14ac:dyDescent="0.25">
      <c r="E32" s="9" t="s">
        <v>27</v>
      </c>
      <c r="F32" s="13">
        <v>0.81481481481481477</v>
      </c>
      <c r="G32" s="13">
        <v>0.14814814814814814</v>
      </c>
      <c r="H32" s="13">
        <v>0</v>
      </c>
      <c r="I32" s="13">
        <v>3.7037037037037035E-2</v>
      </c>
      <c r="J32" s="13">
        <v>0</v>
      </c>
      <c r="K32" s="13">
        <v>0</v>
      </c>
      <c r="L32" s="13">
        <v>0</v>
      </c>
      <c r="M32" s="13">
        <f t="shared" si="0"/>
        <v>1</v>
      </c>
      <c r="O32" s="9" t="s">
        <v>27</v>
      </c>
      <c r="Q32" s="13">
        <f t="shared" si="2"/>
        <v>0.81481481481481477</v>
      </c>
      <c r="R32" s="13">
        <f t="shared" si="1"/>
        <v>0.14814814814814814</v>
      </c>
      <c r="S32" s="13">
        <f t="shared" si="1"/>
        <v>0</v>
      </c>
      <c r="T32" s="13">
        <f t="shared" si="1"/>
        <v>3.7037037037037035E-2</v>
      </c>
      <c r="U32" s="13">
        <f t="shared" si="1"/>
        <v>0</v>
      </c>
      <c r="V32" s="13">
        <f t="shared" si="1"/>
        <v>0</v>
      </c>
      <c r="W32" s="10">
        <f t="shared" si="3"/>
        <v>22.777777777777775</v>
      </c>
      <c r="Y32" s="9" t="s">
        <v>27</v>
      </c>
      <c r="Z32" s="10">
        <v>22.777777777777775</v>
      </c>
      <c r="AA32" s="10">
        <v>26.052631578947366</v>
      </c>
      <c r="AB32" s="10">
        <v>24.900000000000002</v>
      </c>
      <c r="AC32" s="10">
        <v>26.44736842105263</v>
      </c>
      <c r="AD32" s="10">
        <v>26.267605633802816</v>
      </c>
      <c r="AE32" s="10">
        <v>21.428571428571427</v>
      </c>
      <c r="AF32" s="10">
        <f t="shared" si="4"/>
        <v>1.1526315789473642</v>
      </c>
      <c r="AI32" s="9" t="s">
        <v>34</v>
      </c>
      <c r="AJ32" s="10">
        <v>24</v>
      </c>
      <c r="AK32" s="10">
        <v>28.466000000000001</v>
      </c>
    </row>
    <row r="33" spans="5:37" x14ac:dyDescent="0.25">
      <c r="E33" s="9" t="s">
        <v>28</v>
      </c>
      <c r="F33" s="13">
        <v>0.72219999999999995</v>
      </c>
      <c r="G33" s="13">
        <v>0.19439999999999999</v>
      </c>
      <c r="H33" s="13">
        <v>8.3299999999999999E-2</v>
      </c>
      <c r="I33" s="13">
        <v>0</v>
      </c>
      <c r="J33" s="13">
        <v>0</v>
      </c>
      <c r="K33" s="13">
        <v>0</v>
      </c>
      <c r="L33" s="13">
        <v>0</v>
      </c>
      <c r="M33" s="13">
        <f t="shared" si="0"/>
        <v>0.99990000000000001</v>
      </c>
      <c r="O33" s="9" t="s">
        <v>28</v>
      </c>
      <c r="Q33" s="13">
        <f t="shared" si="2"/>
        <v>0.72219999999999995</v>
      </c>
      <c r="R33" s="13">
        <f t="shared" si="1"/>
        <v>0.19439999999999999</v>
      </c>
      <c r="S33" s="13">
        <f t="shared" si="1"/>
        <v>8.3299999999999999E-2</v>
      </c>
      <c r="T33" s="13">
        <f t="shared" si="1"/>
        <v>0</v>
      </c>
      <c r="U33" s="13">
        <f t="shared" si="1"/>
        <v>0</v>
      </c>
      <c r="V33" s="13">
        <f t="shared" si="1"/>
        <v>0</v>
      </c>
      <c r="W33" s="10">
        <f t="shared" si="3"/>
        <v>25.828499999999995</v>
      </c>
      <c r="Y33" s="9" t="s">
        <v>28</v>
      </c>
      <c r="Z33" s="10">
        <v>25.828499999999995</v>
      </c>
      <c r="AA33" s="10">
        <v>24.589499999999997</v>
      </c>
      <c r="AB33" s="10">
        <v>25.621500000000005</v>
      </c>
      <c r="AC33" s="10">
        <v>25.335000000000001</v>
      </c>
      <c r="AD33" s="10">
        <v>24.99</v>
      </c>
      <c r="AE33" s="10">
        <v>24.7835</v>
      </c>
      <c r="AF33" s="10">
        <f t="shared" si="4"/>
        <v>-1.0320000000000071</v>
      </c>
      <c r="AI33" s="9" t="s">
        <v>36</v>
      </c>
      <c r="AJ33" s="10">
        <v>25.657894736842103</v>
      </c>
      <c r="AK33" s="10">
        <v>31.714285714285712</v>
      </c>
    </row>
    <row r="34" spans="5:37" x14ac:dyDescent="0.25">
      <c r="E34" s="9" t="s">
        <v>29</v>
      </c>
      <c r="F34" s="13">
        <v>0.8</v>
      </c>
      <c r="G34" s="13">
        <v>0</v>
      </c>
      <c r="H34" s="13">
        <v>0.1</v>
      </c>
      <c r="I34" s="13">
        <v>0</v>
      </c>
      <c r="J34" s="13">
        <v>0</v>
      </c>
      <c r="K34" s="13">
        <v>0</v>
      </c>
      <c r="L34" s="13">
        <v>0.1</v>
      </c>
      <c r="M34" s="13">
        <f t="shared" si="0"/>
        <v>1</v>
      </c>
      <c r="O34" s="9" t="s">
        <v>29</v>
      </c>
      <c r="Q34" s="13">
        <f t="shared" si="2"/>
        <v>0.8</v>
      </c>
      <c r="R34" s="13">
        <f t="shared" si="1"/>
        <v>0</v>
      </c>
      <c r="S34" s="13">
        <f t="shared" si="1"/>
        <v>0.1</v>
      </c>
      <c r="T34" s="13">
        <f t="shared" si="1"/>
        <v>0</v>
      </c>
      <c r="U34" s="13">
        <f t="shared" si="1"/>
        <v>0</v>
      </c>
      <c r="V34" s="13">
        <f t="shared" si="1"/>
        <v>0</v>
      </c>
      <c r="W34" s="10">
        <f t="shared" si="3"/>
        <v>19.5</v>
      </c>
      <c r="Y34" s="9" t="s">
        <v>29</v>
      </c>
      <c r="Z34" s="10">
        <v>19.5</v>
      </c>
      <c r="AA34" s="10">
        <v>28.199999999999996</v>
      </c>
      <c r="AB34" s="10">
        <v>26.25</v>
      </c>
      <c r="AC34" s="10">
        <v>22.038</v>
      </c>
      <c r="AD34" s="10">
        <v>18.3855</v>
      </c>
      <c r="AE34" s="10">
        <v>27.952500000000001</v>
      </c>
      <c r="AF34" s="10">
        <f t="shared" si="4"/>
        <v>1.9499999999999957</v>
      </c>
      <c r="AI34" s="9" t="s">
        <v>26</v>
      </c>
      <c r="AJ34" s="10">
        <v>25.715999999999998</v>
      </c>
      <c r="AK34" s="10">
        <v>25.5825</v>
      </c>
    </row>
    <row r="35" spans="5:37" x14ac:dyDescent="0.25">
      <c r="E35" s="9" t="s">
        <v>30</v>
      </c>
      <c r="F35" s="13">
        <v>0.55259999999999998</v>
      </c>
      <c r="G35" s="13">
        <v>0.34210000000000002</v>
      </c>
      <c r="H35" s="13">
        <v>7.8899999999999998E-2</v>
      </c>
      <c r="I35" s="13">
        <v>0</v>
      </c>
      <c r="J35" s="13">
        <v>0</v>
      </c>
      <c r="K35" s="13">
        <v>2.63E-2</v>
      </c>
      <c r="L35" s="13">
        <v>0</v>
      </c>
      <c r="M35" s="13">
        <f t="shared" si="0"/>
        <v>0.99990000000000001</v>
      </c>
      <c r="O35" s="9" t="s">
        <v>30</v>
      </c>
      <c r="Q35" s="13">
        <f t="shared" si="2"/>
        <v>0.55259999999999998</v>
      </c>
      <c r="R35" s="13">
        <f t="shared" si="1"/>
        <v>0.34210000000000002</v>
      </c>
      <c r="S35" s="13">
        <f t="shared" si="1"/>
        <v>7.8899999999999998E-2</v>
      </c>
      <c r="T35" s="13">
        <f t="shared" si="1"/>
        <v>0</v>
      </c>
      <c r="U35" s="13">
        <f t="shared" si="1"/>
        <v>0</v>
      </c>
      <c r="V35" s="13">
        <f t="shared" si="1"/>
        <v>2.63E-2</v>
      </c>
      <c r="W35" s="10">
        <f t="shared" si="3"/>
        <v>34.072000000000003</v>
      </c>
      <c r="Y35" s="9" t="s">
        <v>30</v>
      </c>
      <c r="Z35" s="10">
        <v>34.072000000000003</v>
      </c>
      <c r="AA35" s="10">
        <v>40.185500000000005</v>
      </c>
      <c r="AB35" s="10">
        <v>36.911999999999999</v>
      </c>
      <c r="AC35" s="10">
        <v>28.125</v>
      </c>
      <c r="AD35" s="10">
        <v>32.453999999999994</v>
      </c>
      <c r="AE35" s="10">
        <v>28.210499999999996</v>
      </c>
      <c r="AF35" s="10">
        <f t="shared" si="4"/>
        <v>3.2735000000000056</v>
      </c>
      <c r="AI35" s="9" t="s">
        <v>28</v>
      </c>
      <c r="AJ35" s="10">
        <v>25.828499999999995</v>
      </c>
      <c r="AK35" s="10">
        <v>24.589499999999997</v>
      </c>
    </row>
    <row r="36" spans="5:37" x14ac:dyDescent="0.25">
      <c r="E36" s="9" t="s">
        <v>32</v>
      </c>
      <c r="F36" s="13">
        <v>0.6</v>
      </c>
      <c r="G36" s="13">
        <v>6.6699999999999995E-2</v>
      </c>
      <c r="H36" s="13">
        <v>0.2</v>
      </c>
      <c r="I36" s="13">
        <v>6.6699999999999995E-2</v>
      </c>
      <c r="J36" s="13">
        <v>0</v>
      </c>
      <c r="K36" s="13">
        <v>0</v>
      </c>
      <c r="L36" s="13">
        <v>6.6699999999999995E-2</v>
      </c>
      <c r="M36" s="13">
        <f t="shared" si="0"/>
        <v>1.0001</v>
      </c>
      <c r="O36" s="9" t="s">
        <v>32</v>
      </c>
      <c r="Q36" s="13">
        <f t="shared" si="2"/>
        <v>0.6</v>
      </c>
      <c r="R36" s="13">
        <f t="shared" si="1"/>
        <v>6.6699999999999995E-2</v>
      </c>
      <c r="S36" s="13">
        <f t="shared" si="1"/>
        <v>0.2</v>
      </c>
      <c r="T36" s="13">
        <f t="shared" si="1"/>
        <v>6.6699999999999995E-2</v>
      </c>
      <c r="U36" s="13">
        <f t="shared" si="1"/>
        <v>0</v>
      </c>
      <c r="V36" s="13">
        <f t="shared" si="1"/>
        <v>0</v>
      </c>
      <c r="W36" s="10">
        <f t="shared" si="3"/>
        <v>34.005000000000003</v>
      </c>
      <c r="Y36" s="9" t="s">
        <v>31</v>
      </c>
      <c r="Z36" s="10"/>
      <c r="AA36" s="10"/>
      <c r="AB36" s="10"/>
      <c r="AC36" s="10">
        <v>30.998999999999999</v>
      </c>
      <c r="AD36" s="10">
        <v>32.141999999999996</v>
      </c>
      <c r="AE36" s="10">
        <v>30.713999999999999</v>
      </c>
      <c r="AF36" s="10"/>
      <c r="AI36" s="9" t="s">
        <v>24</v>
      </c>
      <c r="AJ36" s="10">
        <v>28.845000000000002</v>
      </c>
      <c r="AK36" s="10">
        <v>28.906500000000001</v>
      </c>
    </row>
    <row r="37" spans="5:37" x14ac:dyDescent="0.25">
      <c r="E37" s="9" t="s">
        <v>33</v>
      </c>
      <c r="F37" s="13">
        <v>0.375</v>
      </c>
      <c r="G37" s="13">
        <v>0.375</v>
      </c>
      <c r="H37" s="13">
        <v>0.125</v>
      </c>
      <c r="I37" s="13">
        <v>0.125</v>
      </c>
      <c r="J37" s="13">
        <v>0</v>
      </c>
      <c r="K37" s="13">
        <v>0</v>
      </c>
      <c r="L37" s="13">
        <v>0</v>
      </c>
      <c r="M37" s="13">
        <f t="shared" si="0"/>
        <v>1</v>
      </c>
      <c r="O37" s="9" t="s">
        <v>33</v>
      </c>
      <c r="Q37" s="13">
        <f t="shared" si="2"/>
        <v>0.375</v>
      </c>
      <c r="R37" s="13">
        <f t="shared" si="1"/>
        <v>0.375</v>
      </c>
      <c r="S37" s="13">
        <f t="shared" si="1"/>
        <v>0.125</v>
      </c>
      <c r="T37" s="13">
        <f t="shared" si="1"/>
        <v>0.125</v>
      </c>
      <c r="U37" s="13">
        <f t="shared" si="1"/>
        <v>0</v>
      </c>
      <c r="V37" s="13">
        <f t="shared" si="1"/>
        <v>0</v>
      </c>
      <c r="W37" s="10">
        <f t="shared" si="3"/>
        <v>45</v>
      </c>
      <c r="Y37" s="9" t="s">
        <v>32</v>
      </c>
      <c r="Z37" s="10">
        <v>34.005000000000003</v>
      </c>
      <c r="AA37" s="10">
        <v>27.613500000000002</v>
      </c>
      <c r="AB37" s="10">
        <v>29.445</v>
      </c>
      <c r="AC37" s="10">
        <v>29.995499999999996</v>
      </c>
      <c r="AD37" s="10">
        <v>29.000999999999998</v>
      </c>
      <c r="AE37" s="10">
        <v>17.499000000000002</v>
      </c>
      <c r="AF37" s="10">
        <f t="shared" si="4"/>
        <v>-1.8314999999999984</v>
      </c>
      <c r="AI37" s="9" t="s">
        <v>38</v>
      </c>
      <c r="AJ37" s="10">
        <v>30.156999999999996</v>
      </c>
      <c r="AK37" s="10">
        <v>31.778499999999998</v>
      </c>
    </row>
    <row r="38" spans="5:37" x14ac:dyDescent="0.25">
      <c r="E38" s="9" t="s">
        <v>34</v>
      </c>
      <c r="F38" s="13">
        <v>0.7</v>
      </c>
      <c r="G38" s="13">
        <v>0.3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f t="shared" si="0"/>
        <v>1</v>
      </c>
      <c r="O38" s="9" t="s">
        <v>34</v>
      </c>
      <c r="Q38" s="13">
        <f t="shared" si="2"/>
        <v>0.7</v>
      </c>
      <c r="R38" s="13">
        <f t="shared" si="1"/>
        <v>0.3</v>
      </c>
      <c r="S38" s="13">
        <f t="shared" si="1"/>
        <v>0</v>
      </c>
      <c r="T38" s="13">
        <f t="shared" si="1"/>
        <v>0</v>
      </c>
      <c r="U38" s="13">
        <f t="shared" si="1"/>
        <v>0</v>
      </c>
      <c r="V38" s="13">
        <f t="shared" si="1"/>
        <v>0</v>
      </c>
      <c r="W38" s="10">
        <f t="shared" si="3"/>
        <v>24</v>
      </c>
      <c r="Y38" s="9" t="s">
        <v>33</v>
      </c>
      <c r="Z38" s="10">
        <v>45</v>
      </c>
      <c r="AA38" s="10">
        <v>32.137500000000003</v>
      </c>
      <c r="AB38" s="10">
        <v>34.405500000000004</v>
      </c>
      <c r="AC38" s="10">
        <v>28.929000000000002</v>
      </c>
      <c r="AD38" s="10">
        <v>27.589500000000001</v>
      </c>
      <c r="AE38" s="10">
        <v>28.748999999999999</v>
      </c>
      <c r="AF38" s="10">
        <f t="shared" si="4"/>
        <v>-2.2680000000000007</v>
      </c>
      <c r="AI38" s="9" t="s">
        <v>37</v>
      </c>
      <c r="AJ38" s="10">
        <v>32.142857142857139</v>
      </c>
      <c r="AK38" s="10">
        <v>35</v>
      </c>
    </row>
    <row r="39" spans="5:37" x14ac:dyDescent="0.25">
      <c r="E39" s="9" t="s">
        <v>35</v>
      </c>
      <c r="F39" s="13">
        <v>0.375</v>
      </c>
      <c r="G39" s="13">
        <v>0.33329999999999999</v>
      </c>
      <c r="H39" s="13">
        <v>8.3299999999999999E-2</v>
      </c>
      <c r="I39" s="13">
        <v>0.125</v>
      </c>
      <c r="J39" s="13">
        <v>0</v>
      </c>
      <c r="K39" s="13">
        <v>0</v>
      </c>
      <c r="L39" s="13">
        <v>8.3299999999999999E-2</v>
      </c>
      <c r="M39" s="13">
        <f t="shared" si="0"/>
        <v>0.99990000000000001</v>
      </c>
      <c r="O39" s="9" t="s">
        <v>35</v>
      </c>
      <c r="Q39" s="13">
        <f t="shared" si="2"/>
        <v>0.375</v>
      </c>
      <c r="R39" s="13">
        <f t="shared" si="1"/>
        <v>0.33329999999999999</v>
      </c>
      <c r="S39" s="13">
        <f t="shared" si="1"/>
        <v>8.3299999999999999E-2</v>
      </c>
      <c r="T39" s="13">
        <f t="shared" si="1"/>
        <v>0.125</v>
      </c>
      <c r="U39" s="13">
        <f t="shared" si="1"/>
        <v>0</v>
      </c>
      <c r="V39" s="13">
        <f t="shared" si="1"/>
        <v>0</v>
      </c>
      <c r="W39" s="10">
        <f t="shared" si="3"/>
        <v>39.995999999999995</v>
      </c>
      <c r="Y39" s="9" t="s">
        <v>34</v>
      </c>
      <c r="Z39" s="10">
        <v>24</v>
      </c>
      <c r="AA39" s="10">
        <v>28.466000000000001</v>
      </c>
      <c r="AB39" s="10">
        <v>33.003</v>
      </c>
      <c r="AC39" s="10">
        <v>34.569000000000003</v>
      </c>
      <c r="AD39" s="10">
        <v>24.309000000000001</v>
      </c>
      <c r="AE39" s="10">
        <v>19.171500000000002</v>
      </c>
      <c r="AF39" s="10">
        <f t="shared" si="4"/>
        <v>-4.536999999999999</v>
      </c>
      <c r="AI39" s="9" t="s">
        <v>32</v>
      </c>
      <c r="AJ39" s="10">
        <v>34.005000000000003</v>
      </c>
      <c r="AK39" s="10">
        <v>27.613500000000002</v>
      </c>
    </row>
    <row r="40" spans="5:37" x14ac:dyDescent="0.25">
      <c r="E40" s="9" t="s">
        <v>36</v>
      </c>
      <c r="F40" s="13">
        <v>0.73684210526315785</v>
      </c>
      <c r="G40" s="13">
        <v>0.10526315789473684</v>
      </c>
      <c r="H40" s="13">
        <v>0.13157894736842105</v>
      </c>
      <c r="I40" s="13">
        <v>0</v>
      </c>
      <c r="J40" s="13">
        <v>0</v>
      </c>
      <c r="K40" s="13">
        <v>0</v>
      </c>
      <c r="L40" s="13">
        <v>2.6315789473684209E-2</v>
      </c>
      <c r="M40" s="13">
        <f t="shared" si="0"/>
        <v>0.99999999999999989</v>
      </c>
      <c r="O40" s="9" t="s">
        <v>36</v>
      </c>
      <c r="Q40" s="13">
        <f t="shared" si="2"/>
        <v>0.73684210526315785</v>
      </c>
      <c r="R40" s="13">
        <f t="shared" si="1"/>
        <v>0.10526315789473684</v>
      </c>
      <c r="S40" s="13">
        <f t="shared" si="1"/>
        <v>0.13157894736842105</v>
      </c>
      <c r="T40" s="13">
        <f t="shared" si="1"/>
        <v>0</v>
      </c>
      <c r="U40" s="13">
        <f t="shared" si="1"/>
        <v>0</v>
      </c>
      <c r="V40" s="13">
        <f t="shared" si="1"/>
        <v>0</v>
      </c>
      <c r="W40" s="10">
        <f t="shared" si="3"/>
        <v>25.657894736842103</v>
      </c>
      <c r="Y40" s="9" t="s">
        <v>35</v>
      </c>
      <c r="Z40" s="10">
        <v>39.995999999999995</v>
      </c>
      <c r="AA40" s="10">
        <v>34.755499999999998</v>
      </c>
      <c r="AB40" s="10">
        <v>34.9</v>
      </c>
      <c r="AC40" s="10">
        <v>34.205999999999996</v>
      </c>
      <c r="AD40" s="10">
        <v>30.387</v>
      </c>
      <c r="AE40" s="10">
        <v>35.8035</v>
      </c>
      <c r="AF40" s="10">
        <f t="shared" si="4"/>
        <v>-0.14450000000000074</v>
      </c>
      <c r="AI40" s="9" t="s">
        <v>30</v>
      </c>
      <c r="AJ40" s="10">
        <v>34.072000000000003</v>
      </c>
      <c r="AK40" s="10">
        <v>40.185500000000005</v>
      </c>
    </row>
    <row r="41" spans="5:37" x14ac:dyDescent="0.25">
      <c r="E41" s="9" t="s">
        <v>37</v>
      </c>
      <c r="F41" s="13">
        <v>0.5714285714285714</v>
      </c>
      <c r="G41" s="13">
        <v>0.2857142857142857</v>
      </c>
      <c r="H41" s="13">
        <v>0.14285714285714285</v>
      </c>
      <c r="I41" s="13">
        <v>0</v>
      </c>
      <c r="J41" s="13">
        <v>0</v>
      </c>
      <c r="K41" s="13">
        <v>0</v>
      </c>
      <c r="L41" s="13">
        <v>0</v>
      </c>
      <c r="M41" s="13">
        <f t="shared" si="0"/>
        <v>1</v>
      </c>
      <c r="O41" s="9" t="s">
        <v>37</v>
      </c>
      <c r="Q41" s="13">
        <f t="shared" si="2"/>
        <v>0.5714285714285714</v>
      </c>
      <c r="R41" s="13">
        <f t="shared" si="1"/>
        <v>0.2857142857142857</v>
      </c>
      <c r="S41" s="13">
        <f t="shared" si="1"/>
        <v>0.14285714285714285</v>
      </c>
      <c r="T41" s="13">
        <f t="shared" si="1"/>
        <v>0</v>
      </c>
      <c r="U41" s="13">
        <f t="shared" si="1"/>
        <v>0</v>
      </c>
      <c r="V41" s="13">
        <f t="shared" si="1"/>
        <v>0</v>
      </c>
      <c r="W41" s="10">
        <f t="shared" si="3"/>
        <v>32.142857142857139</v>
      </c>
      <c r="Y41" s="9" t="s">
        <v>36</v>
      </c>
      <c r="Z41" s="10">
        <v>25.657894736842103</v>
      </c>
      <c r="AA41" s="10">
        <v>31.714285714285712</v>
      </c>
      <c r="AB41" s="10">
        <v>30.564516129032256</v>
      </c>
      <c r="AC41" s="10">
        <v>30.674157303370791</v>
      </c>
      <c r="AD41" s="10">
        <v>30.674157303370787</v>
      </c>
      <c r="AE41" s="10">
        <v>29.25</v>
      </c>
      <c r="AF41" s="10">
        <f t="shared" si="4"/>
        <v>1.1497695852534555</v>
      </c>
      <c r="AI41" s="9" t="s">
        <v>35</v>
      </c>
      <c r="AJ41" s="10">
        <v>39.995999999999995</v>
      </c>
      <c r="AK41" s="10">
        <v>34.755499999999998</v>
      </c>
    </row>
    <row r="42" spans="5:37" x14ac:dyDescent="0.25">
      <c r="E42" s="9" t="s">
        <v>38</v>
      </c>
      <c r="F42" s="13">
        <v>0.626</v>
      </c>
      <c r="G42" s="13">
        <v>0.23169999999999999</v>
      </c>
      <c r="H42" s="13">
        <v>8.1300000000000011E-2</v>
      </c>
      <c r="I42" s="13">
        <v>2.8500000000000001E-2</v>
      </c>
      <c r="J42" s="13">
        <v>4.0999999999999986E-3</v>
      </c>
      <c r="K42" s="13">
        <v>4.0999999999999986E-3</v>
      </c>
      <c r="L42" s="13">
        <v>2.4400000000000002E-2</v>
      </c>
      <c r="M42" s="13">
        <f t="shared" si="0"/>
        <v>1.0001</v>
      </c>
      <c r="O42" s="9" t="s">
        <v>38</v>
      </c>
      <c r="Q42" s="13">
        <f t="shared" si="2"/>
        <v>0.626</v>
      </c>
      <c r="R42" s="13">
        <f t="shared" si="1"/>
        <v>0.23169999999999999</v>
      </c>
      <c r="S42" s="13">
        <f t="shared" si="1"/>
        <v>8.1300000000000011E-2</v>
      </c>
      <c r="T42" s="13">
        <f t="shared" si="1"/>
        <v>2.8500000000000001E-2</v>
      </c>
      <c r="U42" s="13">
        <f t="shared" si="1"/>
        <v>4.0999999999999986E-3</v>
      </c>
      <c r="V42" s="13">
        <f t="shared" si="1"/>
        <v>4.0999999999999986E-3</v>
      </c>
      <c r="W42" s="10">
        <f t="shared" si="3"/>
        <v>30.156999999999996</v>
      </c>
      <c r="Y42" s="9" t="s">
        <v>37</v>
      </c>
      <c r="Z42" s="10">
        <v>32.142857142857139</v>
      </c>
      <c r="AA42" s="10">
        <v>35</v>
      </c>
      <c r="AB42" s="10">
        <v>24.75</v>
      </c>
      <c r="AC42" s="10">
        <v>39.199999999999996</v>
      </c>
      <c r="AD42" s="10">
        <v>34.999500000000005</v>
      </c>
      <c r="AF42" s="10">
        <f t="shared" si="4"/>
        <v>10.25</v>
      </c>
      <c r="AI42" s="9" t="s">
        <v>33</v>
      </c>
      <c r="AJ42" s="10">
        <v>45</v>
      </c>
      <c r="AK42" s="10">
        <v>32.137500000000003</v>
      </c>
    </row>
    <row r="43" spans="5:37" x14ac:dyDescent="0.25">
      <c r="Y43" s="9" t="s">
        <v>38</v>
      </c>
      <c r="Z43" s="10">
        <v>30.156999999999996</v>
      </c>
      <c r="AA43" s="10">
        <v>31.778499999999998</v>
      </c>
      <c r="AB43" s="10">
        <v>30.785</v>
      </c>
      <c r="AC43" s="10">
        <v>30.13</v>
      </c>
      <c r="AD43" s="10">
        <v>28.746499999999994</v>
      </c>
      <c r="AE43" s="10">
        <v>27.710499999999996</v>
      </c>
      <c r="AF43" s="10">
        <f t="shared" si="4"/>
        <v>0.99349999999999739</v>
      </c>
    </row>
    <row r="46" spans="5:37" x14ac:dyDescent="0.25">
      <c r="F46" s="9" t="s">
        <v>50</v>
      </c>
      <c r="G46" s="9" t="s">
        <v>21</v>
      </c>
      <c r="H46" s="9" t="s">
        <v>22</v>
      </c>
      <c r="I46" s="9" t="s">
        <v>23</v>
      </c>
      <c r="J46" s="9" t="s">
        <v>47</v>
      </c>
      <c r="K46" s="9" t="s">
        <v>48</v>
      </c>
      <c r="L46" s="9" t="s">
        <v>49</v>
      </c>
      <c r="AJ46" s="9">
        <v>2026</v>
      </c>
      <c r="AK46" s="9">
        <v>2025</v>
      </c>
    </row>
    <row r="47" spans="5:37" x14ac:dyDescent="0.25">
      <c r="E47" s="9" t="s">
        <v>27</v>
      </c>
      <c r="F47" s="13">
        <v>0.81481481481481477</v>
      </c>
      <c r="G47" s="13">
        <v>0.14814814814814814</v>
      </c>
      <c r="H47" s="13">
        <v>0</v>
      </c>
      <c r="I47" s="13">
        <v>3.7037037037037035E-2</v>
      </c>
      <c r="J47" s="13">
        <v>0</v>
      </c>
      <c r="K47" s="13">
        <v>0</v>
      </c>
      <c r="L47" s="13">
        <v>0</v>
      </c>
      <c r="AI47" s="9" t="s">
        <v>86</v>
      </c>
      <c r="AJ47" s="10">
        <v>19.5</v>
      </c>
      <c r="AK47" s="10">
        <v>28.199999999999996</v>
      </c>
    </row>
    <row r="48" spans="5:37" x14ac:dyDescent="0.25">
      <c r="E48" s="9" t="s">
        <v>39</v>
      </c>
      <c r="F48" s="13">
        <v>0.8</v>
      </c>
      <c r="G48" s="13">
        <v>0</v>
      </c>
      <c r="H48" s="13">
        <v>0.1</v>
      </c>
      <c r="I48" s="13">
        <v>0</v>
      </c>
      <c r="J48" s="13">
        <v>0</v>
      </c>
      <c r="K48" s="13">
        <v>0</v>
      </c>
      <c r="L48" s="13">
        <v>0.1</v>
      </c>
      <c r="AI48" s="9" t="s">
        <v>84</v>
      </c>
      <c r="AJ48" s="10">
        <v>22.777777777777775</v>
      </c>
      <c r="AK48" s="10">
        <v>26.052631578947366</v>
      </c>
    </row>
    <row r="49" spans="5:37" x14ac:dyDescent="0.25">
      <c r="E49" s="9" t="s">
        <v>36</v>
      </c>
      <c r="F49" s="13">
        <v>0.73684210526315785</v>
      </c>
      <c r="G49" s="13">
        <v>0.10526315789473684</v>
      </c>
      <c r="H49" s="13">
        <v>0.13157894736842105</v>
      </c>
      <c r="I49" s="13">
        <v>0</v>
      </c>
      <c r="J49" s="13">
        <v>0</v>
      </c>
      <c r="K49" s="5">
        <v>0</v>
      </c>
      <c r="L49" s="13">
        <v>2.6315789473684209E-2</v>
      </c>
      <c r="AI49" s="9" t="s">
        <v>88</v>
      </c>
      <c r="AJ49" s="10">
        <v>24</v>
      </c>
      <c r="AK49" s="10">
        <v>28.466000000000001</v>
      </c>
    </row>
    <row r="50" spans="5:37" x14ac:dyDescent="0.25">
      <c r="E50" s="9" t="s">
        <v>28</v>
      </c>
      <c r="F50" s="13">
        <v>0.72219999999999995</v>
      </c>
      <c r="G50" s="13">
        <v>0.19439999999999999</v>
      </c>
      <c r="H50" s="13">
        <v>8.3299999999999999E-2</v>
      </c>
      <c r="I50" s="13">
        <v>0</v>
      </c>
      <c r="J50" s="13">
        <v>0</v>
      </c>
      <c r="K50" s="13">
        <v>0</v>
      </c>
      <c r="L50" s="13">
        <v>0</v>
      </c>
      <c r="AI50" s="9" t="s">
        <v>91</v>
      </c>
      <c r="AJ50" s="10">
        <v>25.657894736842103</v>
      </c>
      <c r="AK50" s="10">
        <v>31.714285714285712</v>
      </c>
    </row>
    <row r="51" spans="5:37" x14ac:dyDescent="0.25">
      <c r="E51" s="9" t="s">
        <v>34</v>
      </c>
      <c r="F51" s="13">
        <v>0.7</v>
      </c>
      <c r="G51" s="13">
        <v>0.3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AI51" s="9" t="s">
        <v>83</v>
      </c>
      <c r="AJ51" s="10">
        <v>25.715999999999998</v>
      </c>
      <c r="AK51" s="10">
        <v>25.5825</v>
      </c>
    </row>
    <row r="52" spans="5:37" x14ac:dyDescent="0.25">
      <c r="E52" s="9" t="s">
        <v>38</v>
      </c>
      <c r="F52" s="13">
        <v>0.626</v>
      </c>
      <c r="G52" s="13">
        <v>0.23169999999999999</v>
      </c>
      <c r="H52" s="13">
        <v>8.1300000000000011E-2</v>
      </c>
      <c r="I52" s="13">
        <v>2.8500000000000001E-2</v>
      </c>
      <c r="J52" s="13">
        <v>4.0999999999999986E-3</v>
      </c>
      <c r="K52" s="13">
        <v>4.0999999999999986E-3</v>
      </c>
      <c r="L52" s="13">
        <v>2.4400000000000002E-2</v>
      </c>
      <c r="AI52" s="9" t="s">
        <v>85</v>
      </c>
      <c r="AJ52" s="10">
        <v>25.828499999999995</v>
      </c>
      <c r="AK52" s="10">
        <v>24.589499999999997</v>
      </c>
    </row>
    <row r="53" spans="5:37" x14ac:dyDescent="0.25">
      <c r="E53" s="9" t="s">
        <v>24</v>
      </c>
      <c r="F53" s="13">
        <v>0.61539999999999995</v>
      </c>
      <c r="G53" s="13">
        <v>0.30769999999999997</v>
      </c>
      <c r="H53" s="13">
        <v>7.690000000000001E-2</v>
      </c>
      <c r="I53" s="13">
        <v>0</v>
      </c>
      <c r="J53" s="13">
        <v>0</v>
      </c>
      <c r="K53" s="13">
        <v>0</v>
      </c>
      <c r="L53" s="13">
        <v>0</v>
      </c>
      <c r="AI53" s="9" t="s">
        <v>82</v>
      </c>
      <c r="AJ53" s="10">
        <v>28.845000000000002</v>
      </c>
      <c r="AK53" s="10">
        <v>28.906500000000001</v>
      </c>
    </row>
    <row r="54" spans="5:37" x14ac:dyDescent="0.25">
      <c r="E54" s="9" t="s">
        <v>32</v>
      </c>
      <c r="F54" s="13">
        <v>0.6</v>
      </c>
      <c r="G54" s="13">
        <v>6.6699999999999995E-2</v>
      </c>
      <c r="H54" s="13">
        <v>0.2</v>
      </c>
      <c r="I54" s="13">
        <v>6.6699999999999995E-2</v>
      </c>
      <c r="J54" s="13">
        <v>0</v>
      </c>
      <c r="K54" s="13">
        <v>0</v>
      </c>
      <c r="L54" s="13">
        <v>6.6699999999999995E-2</v>
      </c>
      <c r="AI54" s="9" t="s">
        <v>89</v>
      </c>
      <c r="AJ54" s="10">
        <v>30.156999999999996</v>
      </c>
      <c r="AK54" s="10">
        <v>31.778499999999998</v>
      </c>
    </row>
    <row r="55" spans="5:37" x14ac:dyDescent="0.25">
      <c r="E55" s="9" t="s">
        <v>37</v>
      </c>
      <c r="F55" s="13">
        <v>0.5714285714285714</v>
      </c>
      <c r="G55" s="13">
        <v>0.2857142857142857</v>
      </c>
      <c r="H55" s="13">
        <v>0.14285714285714285</v>
      </c>
      <c r="I55" s="13">
        <v>0</v>
      </c>
      <c r="J55" s="13">
        <v>0</v>
      </c>
      <c r="K55" s="5">
        <v>0</v>
      </c>
      <c r="L55" s="13">
        <v>0</v>
      </c>
      <c r="AI55" s="9" t="s">
        <v>37</v>
      </c>
      <c r="AJ55" s="10">
        <v>32.142857142857139</v>
      </c>
      <c r="AK55" s="10">
        <v>35</v>
      </c>
    </row>
    <row r="56" spans="5:37" x14ac:dyDescent="0.25">
      <c r="E56" s="9" t="s">
        <v>30</v>
      </c>
      <c r="F56" s="13">
        <v>0.55259999999999998</v>
      </c>
      <c r="G56" s="13">
        <v>0.34210000000000002</v>
      </c>
      <c r="H56" s="13">
        <v>7.8899999999999998E-2</v>
      </c>
      <c r="I56" s="13">
        <v>0</v>
      </c>
      <c r="J56" s="13">
        <v>0</v>
      </c>
      <c r="K56" s="5">
        <v>2.63E-2</v>
      </c>
      <c r="L56" s="5">
        <v>0</v>
      </c>
      <c r="AI56" s="9" t="s">
        <v>81</v>
      </c>
      <c r="AJ56" s="10">
        <v>34.005000000000003</v>
      </c>
      <c r="AK56" s="10">
        <v>27.613500000000002</v>
      </c>
    </row>
    <row r="57" spans="5:37" x14ac:dyDescent="0.25">
      <c r="E57" s="9" t="s">
        <v>26</v>
      </c>
      <c r="F57" s="13">
        <v>0.42859999999999998</v>
      </c>
      <c r="G57" s="13">
        <v>0.42859999999999998</v>
      </c>
      <c r="H57" s="13">
        <v>0</v>
      </c>
      <c r="I57" s="13">
        <v>0</v>
      </c>
      <c r="J57" s="13">
        <v>0</v>
      </c>
      <c r="K57" s="13">
        <v>0</v>
      </c>
      <c r="L57" s="13">
        <v>0.1429</v>
      </c>
      <c r="AI57" s="9" t="s">
        <v>30</v>
      </c>
      <c r="AJ57" s="10">
        <v>34.072000000000003</v>
      </c>
      <c r="AK57" s="10">
        <v>40.185500000000005</v>
      </c>
    </row>
    <row r="58" spans="5:37" x14ac:dyDescent="0.25">
      <c r="E58" s="9" t="s">
        <v>33</v>
      </c>
      <c r="F58" s="13">
        <v>0.375</v>
      </c>
      <c r="G58" s="13">
        <v>0.375</v>
      </c>
      <c r="H58" s="13">
        <v>0.125</v>
      </c>
      <c r="I58" s="13">
        <v>0.125</v>
      </c>
      <c r="J58" s="13">
        <v>0</v>
      </c>
      <c r="K58" s="13">
        <v>0</v>
      </c>
      <c r="L58" s="13">
        <v>0</v>
      </c>
      <c r="AI58" s="9" t="s">
        <v>90</v>
      </c>
      <c r="AJ58" s="10">
        <v>39.995999999999995</v>
      </c>
      <c r="AK58" s="10">
        <v>34.755499999999998</v>
      </c>
    </row>
    <row r="59" spans="5:37" x14ac:dyDescent="0.25">
      <c r="E59" s="9" t="s">
        <v>35</v>
      </c>
      <c r="F59" s="13">
        <v>0.375</v>
      </c>
      <c r="G59" s="13">
        <v>0.33329999999999999</v>
      </c>
      <c r="H59" s="13">
        <v>8.3299999999999999E-2</v>
      </c>
      <c r="I59" s="13">
        <v>0.125</v>
      </c>
      <c r="J59" s="13">
        <v>0</v>
      </c>
      <c r="K59" s="13">
        <v>0</v>
      </c>
      <c r="L59" s="13">
        <v>8.3299999999999999E-2</v>
      </c>
      <c r="AI59" s="9" t="s">
        <v>87</v>
      </c>
      <c r="AJ59" s="10">
        <v>45</v>
      </c>
      <c r="AK59" s="10">
        <v>32.137500000000003</v>
      </c>
    </row>
    <row r="83" spans="4:32" x14ac:dyDescent="0.25">
      <c r="D83" s="16"/>
      <c r="E83" s="16"/>
      <c r="F83" s="16"/>
      <c r="G83" s="16"/>
    </row>
    <row r="84" spans="4:32" x14ac:dyDescent="0.25">
      <c r="D84" s="16"/>
      <c r="E84" s="16"/>
      <c r="F84" s="16"/>
      <c r="G84" s="16"/>
    </row>
    <row r="85" spans="4:32" x14ac:dyDescent="0.25">
      <c r="D85" s="16"/>
      <c r="E85" s="16"/>
      <c r="F85" s="16"/>
      <c r="G85" s="16"/>
    </row>
    <row r="86" spans="4:32" x14ac:dyDescent="0.25">
      <c r="D86" s="16"/>
      <c r="E86" s="16"/>
      <c r="F86" s="16"/>
      <c r="G86" s="16"/>
    </row>
    <row r="87" spans="4:32" x14ac:dyDescent="0.25">
      <c r="D87" s="16"/>
      <c r="E87" s="17" t="s">
        <v>51</v>
      </c>
      <c r="F87" s="17">
        <v>2026</v>
      </c>
      <c r="G87" s="16"/>
    </row>
    <row r="88" spans="4:32" x14ac:dyDescent="0.25">
      <c r="D88" s="16"/>
      <c r="E88" s="16" t="s">
        <v>52</v>
      </c>
      <c r="F88" s="16"/>
      <c r="G88" s="16"/>
    </row>
    <row r="89" spans="4:32" x14ac:dyDescent="0.25">
      <c r="D89" s="16"/>
      <c r="E89" s="16" t="s">
        <v>53</v>
      </c>
      <c r="F89" s="16"/>
      <c r="G89" s="16"/>
    </row>
    <row r="90" spans="4:32" x14ac:dyDescent="0.25">
      <c r="D90" s="16"/>
      <c r="E90" s="16"/>
      <c r="F90" s="16"/>
      <c r="G90" s="16"/>
    </row>
    <row r="91" spans="4:32" x14ac:dyDescent="0.25">
      <c r="D91" s="16"/>
      <c r="E91" s="16"/>
      <c r="F91" s="16"/>
      <c r="G91" s="16"/>
      <c r="W91" s="9" t="s">
        <v>54</v>
      </c>
    </row>
    <row r="92" spans="4:32" x14ac:dyDescent="0.25">
      <c r="F92" s="9" t="s">
        <v>55</v>
      </c>
    </row>
    <row r="93" spans="4:32" x14ac:dyDescent="0.25">
      <c r="F93" s="9" t="s">
        <v>40</v>
      </c>
      <c r="G93" s="9" t="s">
        <v>41</v>
      </c>
      <c r="I93" s="9" t="s">
        <v>56</v>
      </c>
      <c r="J93" s="9" t="s">
        <v>57</v>
      </c>
      <c r="N93" s="9" t="s">
        <v>58</v>
      </c>
      <c r="O93" s="9" t="s">
        <v>59</v>
      </c>
      <c r="P93" s="9" t="s">
        <v>60</v>
      </c>
      <c r="Q93" s="9" t="s">
        <v>61</v>
      </c>
      <c r="R93" s="9" t="s">
        <v>62</v>
      </c>
      <c r="S93" s="9" t="s">
        <v>63</v>
      </c>
    </row>
    <row r="94" spans="4:32" x14ac:dyDescent="0.25">
      <c r="E94" s="9" t="s">
        <v>24</v>
      </c>
      <c r="F94" s="13">
        <v>0.88239999999999996</v>
      </c>
      <c r="G94" s="13">
        <v>0.1176</v>
      </c>
      <c r="H94" s="14"/>
      <c r="I94" s="10">
        <v>29</v>
      </c>
      <c r="J94" s="10">
        <v>28.8</v>
      </c>
      <c r="M94" s="9" t="s">
        <v>24</v>
      </c>
      <c r="N94" s="10">
        <f>F94*(I94+J94)+G94*J94</f>
        <v>54.389599999999994</v>
      </c>
      <c r="O94" s="10">
        <v>55.632163650000003</v>
      </c>
      <c r="P94" s="10">
        <v>52.3731072</v>
      </c>
      <c r="Q94" s="10">
        <v>57.393455399999993</v>
      </c>
      <c r="R94" s="10">
        <v>48.322101149999995</v>
      </c>
      <c r="S94" s="10">
        <v>47.332327949999993</v>
      </c>
    </row>
    <row r="95" spans="4:32" x14ac:dyDescent="0.25">
      <c r="E95" s="9" t="s">
        <v>26</v>
      </c>
      <c r="F95" s="13">
        <v>0.57140000000000002</v>
      </c>
      <c r="G95" s="13">
        <v>0.42859999999999998</v>
      </c>
      <c r="H95" s="14"/>
      <c r="I95" s="10">
        <v>25.7</v>
      </c>
      <c r="J95" s="10">
        <v>25.7</v>
      </c>
      <c r="M95" s="9" t="s">
        <v>26</v>
      </c>
      <c r="N95" s="10">
        <f t="shared" ref="N95:N106" si="5">F95*(I95+J95)+G95*J95</f>
        <v>40.384979999999999</v>
      </c>
      <c r="O95" s="10">
        <v>49.713707100000001</v>
      </c>
      <c r="P95" s="10">
        <v>39.778062599999998</v>
      </c>
      <c r="Q95" s="10">
        <v>47.332537200000004</v>
      </c>
      <c r="R95" s="10">
        <v>56.357579999999999</v>
      </c>
      <c r="S95" s="10">
        <v>47.8545588</v>
      </c>
      <c r="X95" s="9" t="s">
        <v>63</v>
      </c>
      <c r="Y95" s="9" t="s">
        <v>64</v>
      </c>
      <c r="Z95" s="9" t="s">
        <v>65</v>
      </c>
      <c r="AD95" s="9">
        <v>2026</v>
      </c>
      <c r="AE95" s="9">
        <v>2025</v>
      </c>
      <c r="AF95" s="9" t="s">
        <v>66</v>
      </c>
    </row>
    <row r="96" spans="4:32" x14ac:dyDescent="0.25">
      <c r="E96" s="9" t="s">
        <v>27</v>
      </c>
      <c r="F96" s="13">
        <v>0.75</v>
      </c>
      <c r="G96" s="13">
        <v>0.25</v>
      </c>
      <c r="H96" s="14"/>
      <c r="I96" s="10">
        <v>22.8</v>
      </c>
      <c r="J96" s="10">
        <v>22.8</v>
      </c>
      <c r="M96" s="9" t="s">
        <v>27</v>
      </c>
      <c r="N96" s="10">
        <f t="shared" si="5"/>
        <v>39.900000000000006</v>
      </c>
      <c r="O96" s="10">
        <v>55.300669939888955</v>
      </c>
      <c r="P96" s="10">
        <v>50.936507936507944</v>
      </c>
      <c r="Q96" s="10">
        <v>53.630970991836023</v>
      </c>
      <c r="R96" s="10">
        <v>48.499753521126763</v>
      </c>
      <c r="S96" s="10">
        <v>47.812500000000007</v>
      </c>
      <c r="W96" s="9" t="s">
        <v>25</v>
      </c>
      <c r="X96" s="10">
        <v>47.493520918178426</v>
      </c>
      <c r="Y96" s="10">
        <v>56.567944250871086</v>
      </c>
      <c r="Z96" s="10">
        <v>52.162499999999994</v>
      </c>
      <c r="AC96" s="9" t="s">
        <v>26</v>
      </c>
      <c r="AD96" s="10">
        <v>40.384979999999999</v>
      </c>
      <c r="AE96" s="10">
        <v>49.713707100000001</v>
      </c>
      <c r="AF96" s="10">
        <f>AD96-AE96</f>
        <v>-9.3287271000000018</v>
      </c>
    </row>
    <row r="97" spans="5:32" x14ac:dyDescent="0.25">
      <c r="E97" s="9" t="s">
        <v>28</v>
      </c>
      <c r="F97" s="13">
        <v>0.83019999999999994</v>
      </c>
      <c r="G97" s="13">
        <v>0.16980000000000001</v>
      </c>
      <c r="H97" s="14"/>
      <c r="I97" s="10">
        <v>25.8</v>
      </c>
      <c r="J97" s="10">
        <v>25.8</v>
      </c>
      <c r="M97" s="9" t="s">
        <v>28</v>
      </c>
      <c r="N97" s="10">
        <f t="shared" si="5"/>
        <v>47.219159999999995</v>
      </c>
      <c r="O97" s="10">
        <v>53.129741100000004</v>
      </c>
      <c r="P97" s="10">
        <v>50.340692550000007</v>
      </c>
      <c r="Q97" s="10">
        <v>50.603876100000001</v>
      </c>
      <c r="R97" s="10">
        <v>48.458749199999993</v>
      </c>
      <c r="S97" s="10">
        <v>47.652726500000007</v>
      </c>
      <c r="W97" s="9" t="s">
        <v>27</v>
      </c>
      <c r="X97" s="10">
        <v>48.147321428571438</v>
      </c>
      <c r="Y97" s="10">
        <v>50.047008547008552</v>
      </c>
      <c r="Z97" s="10">
        <v>75.777777777777786</v>
      </c>
      <c r="AC97" s="9" t="s">
        <v>28</v>
      </c>
      <c r="AD97" s="10">
        <v>47.219159999999995</v>
      </c>
      <c r="AE97" s="10">
        <v>53.129741100000004</v>
      </c>
      <c r="AF97" s="10">
        <f t="shared" ref="AF97:AF107" si="6">AD97-AE97</f>
        <v>-5.9105811000000088</v>
      </c>
    </row>
    <row r="98" spans="5:32" x14ac:dyDescent="0.25">
      <c r="E98" s="9" t="s">
        <v>29</v>
      </c>
      <c r="F98" s="13">
        <v>0.83329999999999993</v>
      </c>
      <c r="G98" s="13">
        <v>0.16669999999999999</v>
      </c>
      <c r="H98" s="14"/>
      <c r="I98" s="10">
        <v>51</v>
      </c>
      <c r="J98" s="10">
        <v>19.5</v>
      </c>
      <c r="M98" s="9" t="s">
        <v>29</v>
      </c>
      <c r="N98" s="10">
        <f t="shared" si="5"/>
        <v>61.998299999999993</v>
      </c>
      <c r="O98" s="10">
        <v>62.856000000000002</v>
      </c>
      <c r="P98" s="10">
        <v>52.199760000000012</v>
      </c>
      <c r="Q98" s="10">
        <v>51.864862500000001</v>
      </c>
      <c r="R98" s="10">
        <v>44.481621150000002</v>
      </c>
      <c r="S98" s="10">
        <v>49.055775000000004</v>
      </c>
      <c r="W98" s="9" t="s">
        <v>28</v>
      </c>
      <c r="X98" s="10">
        <v>47.652726500000007</v>
      </c>
      <c r="Y98" s="10">
        <v>50.355793800000001</v>
      </c>
      <c r="Z98" s="10">
        <v>68.995855263157893</v>
      </c>
      <c r="AC98" s="9" t="s">
        <v>36</v>
      </c>
      <c r="AD98" s="10">
        <v>47.7</v>
      </c>
      <c r="AE98" s="10">
        <v>58.361719665090448</v>
      </c>
      <c r="AF98" s="10">
        <f t="shared" si="6"/>
        <v>-10.661719665090445</v>
      </c>
    </row>
    <row r="99" spans="5:32" x14ac:dyDescent="0.25">
      <c r="E99" s="9" t="s">
        <v>30</v>
      </c>
      <c r="F99" s="13">
        <v>0.76090000000000002</v>
      </c>
      <c r="G99" s="13">
        <v>0.23910000000000001</v>
      </c>
      <c r="H99" s="14"/>
      <c r="I99" s="10">
        <v>25</v>
      </c>
      <c r="J99" s="10">
        <v>34.1</v>
      </c>
      <c r="M99" s="9" t="s">
        <v>30</v>
      </c>
      <c r="N99" s="10">
        <f t="shared" si="5"/>
        <v>53.122500000000002</v>
      </c>
      <c r="O99" s="10">
        <v>58.482879800000006</v>
      </c>
      <c r="P99" s="10">
        <v>57.128813250000007</v>
      </c>
      <c r="Q99" s="10">
        <v>43.725953099999998</v>
      </c>
      <c r="R99" s="10">
        <v>48.4227828</v>
      </c>
      <c r="S99" s="10">
        <v>46.606629599999998</v>
      </c>
      <c r="W99" s="9" t="s">
        <v>29</v>
      </c>
      <c r="X99" s="10">
        <v>50.453400000000002</v>
      </c>
      <c r="Y99" s="10">
        <v>57.346000100000005</v>
      </c>
      <c r="Z99" s="10">
        <v>63.895499999999998</v>
      </c>
      <c r="AC99" s="9" t="s">
        <v>30</v>
      </c>
      <c r="AD99" s="10">
        <v>53.122500000000002</v>
      </c>
      <c r="AE99" s="10">
        <v>58.482879800000006</v>
      </c>
      <c r="AF99" s="10">
        <f t="shared" si="6"/>
        <v>-5.360379800000004</v>
      </c>
    </row>
    <row r="100" spans="5:32" x14ac:dyDescent="0.25">
      <c r="E100" s="9" t="s">
        <v>32</v>
      </c>
      <c r="F100" s="13">
        <v>0.8</v>
      </c>
      <c r="G100" s="13">
        <v>0.2</v>
      </c>
      <c r="H100" s="14"/>
      <c r="I100" s="10">
        <v>24</v>
      </c>
      <c r="J100" s="10">
        <v>34</v>
      </c>
      <c r="M100" s="9" t="s">
        <v>32</v>
      </c>
      <c r="N100" s="10">
        <f t="shared" si="5"/>
        <v>53.2</v>
      </c>
      <c r="O100" s="10">
        <v>55.561480799999998</v>
      </c>
      <c r="P100" s="10">
        <v>54.326558999999996</v>
      </c>
      <c r="Q100" s="10">
        <v>53.567657400000002</v>
      </c>
      <c r="R100" s="10">
        <v>56.215277700000001</v>
      </c>
      <c r="S100" s="10">
        <v>41.580315900000002</v>
      </c>
      <c r="W100" s="9" t="s">
        <v>30</v>
      </c>
      <c r="X100" s="10">
        <v>46.606629599999998</v>
      </c>
      <c r="Y100" s="10">
        <v>49.850999999999999</v>
      </c>
      <c r="Z100" s="10">
        <v>68.280409090909089</v>
      </c>
      <c r="AC100" s="9" t="s">
        <v>32</v>
      </c>
      <c r="AD100" s="10">
        <v>53.2</v>
      </c>
      <c r="AE100" s="10">
        <v>55.561480799999998</v>
      </c>
      <c r="AF100" s="10">
        <f t="shared" si="6"/>
        <v>-2.3614807999999954</v>
      </c>
    </row>
    <row r="101" spans="5:32" x14ac:dyDescent="0.25">
      <c r="E101" s="9" t="s">
        <v>33</v>
      </c>
      <c r="F101" s="13">
        <v>0.88890000000000002</v>
      </c>
      <c r="G101" s="13">
        <v>0.1111</v>
      </c>
      <c r="H101" s="14"/>
      <c r="I101" s="10">
        <v>52.5</v>
      </c>
      <c r="J101" s="10">
        <v>45</v>
      </c>
      <c r="M101" s="9" t="s">
        <v>33</v>
      </c>
      <c r="N101" s="10">
        <f t="shared" si="5"/>
        <v>91.667249999999996</v>
      </c>
      <c r="O101" s="10">
        <v>71.581691550000002</v>
      </c>
      <c r="P101" s="10">
        <v>74.795962499999987</v>
      </c>
      <c r="Q101" s="10">
        <v>65.486887799999991</v>
      </c>
      <c r="R101" s="10">
        <v>57.59545725000001</v>
      </c>
      <c r="S101" s="10">
        <v>51.677901300000002</v>
      </c>
      <c r="W101" s="9" t="s">
        <v>31</v>
      </c>
      <c r="X101" s="10">
        <v>77.715000000000003</v>
      </c>
      <c r="Y101" s="10">
        <v>62.91675</v>
      </c>
      <c r="Z101" s="10">
        <v>69.363</v>
      </c>
      <c r="AC101" s="9" t="s">
        <v>24</v>
      </c>
      <c r="AD101" s="10">
        <v>54.389599999999994</v>
      </c>
      <c r="AE101" s="10">
        <v>55.632163650000003</v>
      </c>
      <c r="AF101" s="10">
        <f t="shared" si="6"/>
        <v>-1.2425636500000081</v>
      </c>
    </row>
    <row r="102" spans="5:32" x14ac:dyDescent="0.25">
      <c r="E102" s="9" t="s">
        <v>34</v>
      </c>
      <c r="F102" s="13">
        <v>0.92859999999999998</v>
      </c>
      <c r="G102" s="13">
        <v>7.1399999999999991E-2</v>
      </c>
      <c r="H102" s="14"/>
      <c r="I102" s="10">
        <v>33.5</v>
      </c>
      <c r="J102" s="10">
        <v>24</v>
      </c>
      <c r="M102" s="9" t="s">
        <v>34</v>
      </c>
      <c r="N102" s="10">
        <f t="shared" si="5"/>
        <v>55.1081</v>
      </c>
      <c r="O102" s="10">
        <v>55.368379400000002</v>
      </c>
      <c r="P102" s="10">
        <v>60.276060599999994</v>
      </c>
      <c r="Q102" s="10">
        <v>60.125202000000002</v>
      </c>
      <c r="R102" s="10">
        <v>43.813875000000003</v>
      </c>
      <c r="S102" s="10">
        <v>45.839904000000004</v>
      </c>
      <c r="W102" s="9" t="s">
        <v>32</v>
      </c>
      <c r="X102" s="10">
        <v>42.007291500000001</v>
      </c>
      <c r="Y102" s="10">
        <v>70.41</v>
      </c>
      <c r="Z102" s="10">
        <v>59.805194805194809</v>
      </c>
      <c r="AC102" s="9" t="s">
        <v>34</v>
      </c>
      <c r="AD102" s="10">
        <v>55.1081</v>
      </c>
      <c r="AE102" s="10">
        <v>55.368379400000002</v>
      </c>
      <c r="AF102" s="10">
        <f t="shared" si="6"/>
        <v>-0.26027940000000171</v>
      </c>
    </row>
    <row r="103" spans="5:32" x14ac:dyDescent="0.25">
      <c r="E103" s="9" t="s">
        <v>35</v>
      </c>
      <c r="F103" s="13">
        <v>0.96150000000000002</v>
      </c>
      <c r="G103" s="13">
        <v>3.85E-2</v>
      </c>
      <c r="H103" s="14"/>
      <c r="I103" s="10">
        <v>30.6</v>
      </c>
      <c r="J103" s="10">
        <v>40</v>
      </c>
      <c r="M103" s="9" t="s">
        <v>35</v>
      </c>
      <c r="N103" s="10">
        <f t="shared" si="5"/>
        <v>69.421900000000008</v>
      </c>
      <c r="O103" s="10">
        <v>66.454841000000002</v>
      </c>
      <c r="P103" s="10">
        <v>66.224749750000001</v>
      </c>
      <c r="Q103" s="10">
        <v>64.003534799999997</v>
      </c>
      <c r="R103" s="10">
        <v>57.9922428</v>
      </c>
      <c r="S103" s="10">
        <v>58.905394199999996</v>
      </c>
      <c r="W103" s="9" t="s">
        <v>33</v>
      </c>
      <c r="X103" s="10">
        <v>52.433999999999997</v>
      </c>
      <c r="Y103" s="10">
        <v>65.70264585000001</v>
      </c>
      <c r="Z103" s="10">
        <v>41.165999999999997</v>
      </c>
      <c r="AC103" s="9" t="s">
        <v>38</v>
      </c>
      <c r="AD103" s="10">
        <v>55.227740000000004</v>
      </c>
      <c r="AE103" s="10">
        <v>59.032692307692301</v>
      </c>
      <c r="AF103" s="10">
        <f t="shared" si="6"/>
        <v>-3.8049523076922966</v>
      </c>
    </row>
    <row r="104" spans="5:32" x14ac:dyDescent="0.25">
      <c r="E104" s="9" t="s">
        <v>36</v>
      </c>
      <c r="F104" s="13">
        <v>0.8</v>
      </c>
      <c r="G104" s="13">
        <v>0.2</v>
      </c>
      <c r="H104" s="14"/>
      <c r="I104" s="10">
        <v>27.5</v>
      </c>
      <c r="J104" s="10">
        <v>25.7</v>
      </c>
      <c r="M104" s="9" t="s">
        <v>36</v>
      </c>
      <c r="N104" s="10">
        <f t="shared" si="5"/>
        <v>47.7</v>
      </c>
      <c r="O104" s="10">
        <v>58.361719665090448</v>
      </c>
      <c r="P104" s="10">
        <v>53.171116054875789</v>
      </c>
      <c r="Q104" s="10">
        <v>58.066505936405406</v>
      </c>
      <c r="R104" s="10">
        <v>51.47821614429332</v>
      </c>
      <c r="S104" s="10">
        <v>54.945945945945944</v>
      </c>
      <c r="W104" s="9" t="s">
        <v>34</v>
      </c>
      <c r="X104" s="10">
        <v>45.839903999999997</v>
      </c>
      <c r="Y104" s="10">
        <v>42.855159</v>
      </c>
      <c r="Z104" s="10">
        <v>65.317300000000003</v>
      </c>
      <c r="AC104" s="9" t="s">
        <v>42</v>
      </c>
      <c r="AD104" s="10">
        <v>61.220000000000006</v>
      </c>
      <c r="AE104" s="10">
        <v>48.902439024390247</v>
      </c>
      <c r="AF104" s="10">
        <f t="shared" si="6"/>
        <v>12.317560975609759</v>
      </c>
    </row>
    <row r="105" spans="5:32" x14ac:dyDescent="0.25">
      <c r="E105" s="9" t="s">
        <v>37</v>
      </c>
      <c r="F105" s="13">
        <v>0.8</v>
      </c>
      <c r="G105" s="13">
        <v>0.2</v>
      </c>
      <c r="H105" s="14"/>
      <c r="I105" s="10">
        <v>36.4</v>
      </c>
      <c r="J105" s="10">
        <v>32.1</v>
      </c>
      <c r="M105" s="9" t="s">
        <v>37</v>
      </c>
      <c r="N105" s="10">
        <f t="shared" si="5"/>
        <v>61.220000000000006</v>
      </c>
      <c r="O105" s="10">
        <v>48.902439024390247</v>
      </c>
      <c r="P105" s="10">
        <v>41.854838709677423</v>
      </c>
      <c r="Q105" s="10">
        <v>56.258137499999989</v>
      </c>
      <c r="R105" s="10">
        <v>50.279070600000011</v>
      </c>
      <c r="S105" s="10"/>
      <c r="W105" s="9" t="s">
        <v>35</v>
      </c>
      <c r="X105" s="10">
        <v>59.578499999999998</v>
      </c>
      <c r="Y105" s="10">
        <v>63.082834199999994</v>
      </c>
      <c r="Z105" s="10">
        <v>73.163999999999987</v>
      </c>
      <c r="AC105" s="9" t="s">
        <v>39</v>
      </c>
      <c r="AD105" s="10">
        <v>61.998299999999993</v>
      </c>
      <c r="AE105" s="10">
        <v>62.856000000000002</v>
      </c>
      <c r="AF105" s="10">
        <f t="shared" si="6"/>
        <v>-0.85770000000000834</v>
      </c>
    </row>
    <row r="106" spans="5:32" x14ac:dyDescent="0.25">
      <c r="E106" s="9" t="s">
        <v>38</v>
      </c>
      <c r="F106" s="13">
        <v>0.81790000000000007</v>
      </c>
      <c r="G106" s="13">
        <v>0.18210000000000001</v>
      </c>
      <c r="H106" s="14"/>
      <c r="I106" s="11">
        <v>30.6</v>
      </c>
      <c r="J106" s="11">
        <v>30.2</v>
      </c>
      <c r="M106" s="9" t="s">
        <v>38</v>
      </c>
      <c r="N106" s="11">
        <f t="shared" si="5"/>
        <v>55.227740000000004</v>
      </c>
      <c r="O106" s="11">
        <v>59.032692307692301</v>
      </c>
      <c r="P106" s="11">
        <v>55.734607199999992</v>
      </c>
      <c r="Q106" s="11">
        <v>54.894766300000001</v>
      </c>
      <c r="R106" s="11">
        <v>51.403761600000003</v>
      </c>
      <c r="S106" s="11">
        <v>51.114822349999997</v>
      </c>
      <c r="W106" s="9" t="s">
        <v>36</v>
      </c>
      <c r="X106" s="10">
        <v>55.736486486486484</v>
      </c>
      <c r="Y106" s="10">
        <v>59.23871507045618</v>
      </c>
      <c r="Z106" s="10">
        <v>68.450980392156865</v>
      </c>
      <c r="AC106" s="9" t="s">
        <v>35</v>
      </c>
      <c r="AD106" s="10">
        <v>69.421900000000008</v>
      </c>
      <c r="AE106" s="10">
        <v>66.454841000000002</v>
      </c>
      <c r="AF106" s="10">
        <f t="shared" si="6"/>
        <v>2.9670590000000061</v>
      </c>
    </row>
    <row r="107" spans="5:32" x14ac:dyDescent="0.25">
      <c r="F107" s="5"/>
      <c r="G107" s="5"/>
      <c r="H107" s="14"/>
      <c r="I107" s="11"/>
      <c r="J107" s="10"/>
      <c r="O107" s="11"/>
      <c r="P107" s="11"/>
      <c r="Q107" s="11"/>
      <c r="R107" s="11"/>
      <c r="S107" s="11"/>
      <c r="W107" s="9" t="s">
        <v>38</v>
      </c>
      <c r="X107" s="11">
        <v>51.114822349999997</v>
      </c>
      <c r="Y107" s="11">
        <v>56.526428650000007</v>
      </c>
      <c r="Z107" s="11">
        <v>65.77188000000001</v>
      </c>
      <c r="AC107" s="9" t="s">
        <v>33</v>
      </c>
      <c r="AD107" s="10">
        <v>91.667249999999996</v>
      </c>
      <c r="AE107" s="10">
        <v>71.581691550000002</v>
      </c>
      <c r="AF107" s="10">
        <f t="shared" si="6"/>
        <v>20.085558449999994</v>
      </c>
    </row>
  </sheetData>
  <sortState xmlns:xlrd2="http://schemas.microsoft.com/office/spreadsheetml/2017/richdata2" ref="AI47:AK59">
    <sortCondition ref="AJ47:AJ59"/>
  </sortState>
  <mergeCells count="8">
    <mergeCell ref="N3:O3"/>
    <mergeCell ref="Q3:R3"/>
    <mergeCell ref="B3:C3"/>
    <mergeCell ref="D3:E3"/>
    <mergeCell ref="F3:G3"/>
    <mergeCell ref="H3:I3"/>
    <mergeCell ref="J3:K3"/>
    <mergeCell ref="L3:M3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5F45-3AEF-4226-91E9-ADB6EA1F4922}">
  <dimension ref="A1:AD65"/>
  <sheetViews>
    <sheetView tabSelected="1" topLeftCell="A54" zoomScale="42" zoomScaleNormal="42" workbookViewId="0">
      <selection activeCell="O82" sqref="O82"/>
    </sheetView>
  </sheetViews>
  <sheetFormatPr baseColWidth="10" defaultColWidth="8.7109375" defaultRowHeight="15" x14ac:dyDescent="0.25"/>
  <cols>
    <col min="1" max="1" width="60" style="9" customWidth="1"/>
    <col min="2" max="14" width="12" style="9" customWidth="1"/>
    <col min="15" max="15" width="28.140625" style="9" customWidth="1"/>
    <col min="16" max="16" width="15.42578125" style="9" customWidth="1"/>
    <col min="17" max="17" width="12.140625" style="9" customWidth="1"/>
    <col min="18" max="16384" width="8.7109375" style="9"/>
  </cols>
  <sheetData>
    <row r="1" spans="1:15" ht="18" x14ac:dyDescent="0.25">
      <c r="A1" s="1" t="s">
        <v>0</v>
      </c>
      <c r="D1" s="19"/>
      <c r="E1" s="19" t="s">
        <v>80</v>
      </c>
      <c r="F1" s="19"/>
      <c r="G1" s="19"/>
    </row>
    <row r="2" spans="1:15" ht="15.75" x14ac:dyDescent="0.25">
      <c r="A2" s="2" t="s">
        <v>68</v>
      </c>
    </row>
    <row r="3" spans="1:15" x14ac:dyDescent="0.25">
      <c r="A3" s="3"/>
      <c r="B3" s="28" t="s">
        <v>69</v>
      </c>
      <c r="C3" s="29"/>
      <c r="D3" s="28" t="s">
        <v>70</v>
      </c>
      <c r="E3" s="29"/>
      <c r="F3" s="28" t="s">
        <v>71</v>
      </c>
      <c r="G3" s="29"/>
      <c r="H3" s="28" t="s">
        <v>72</v>
      </c>
      <c r="I3" s="29"/>
      <c r="J3" s="28" t="s">
        <v>73</v>
      </c>
      <c r="K3" s="29"/>
      <c r="L3" s="28" t="s">
        <v>4</v>
      </c>
      <c r="M3" s="29"/>
      <c r="N3" s="28" t="s">
        <v>5</v>
      </c>
      <c r="O3" s="29"/>
    </row>
    <row r="4" spans="1:15" x14ac:dyDescent="0.25">
      <c r="A4" s="4" t="s">
        <v>6</v>
      </c>
      <c r="B4" s="5">
        <v>0.5333</v>
      </c>
      <c r="C4" s="6">
        <v>8</v>
      </c>
      <c r="D4" s="5">
        <v>0.2</v>
      </c>
      <c r="E4" s="6">
        <v>3</v>
      </c>
      <c r="F4" s="5">
        <v>0</v>
      </c>
      <c r="G4" s="6">
        <v>0</v>
      </c>
      <c r="H4" s="5">
        <v>0.1333</v>
      </c>
      <c r="I4" s="6">
        <v>2</v>
      </c>
      <c r="J4" s="5">
        <v>6.6699999999999995E-2</v>
      </c>
      <c r="K4" s="6">
        <v>1</v>
      </c>
      <c r="L4" s="5">
        <v>6.6699999999999995E-2</v>
      </c>
      <c r="M4" s="6">
        <v>1</v>
      </c>
      <c r="N4" s="5">
        <v>5.0799999999999998E-2</v>
      </c>
      <c r="O4" s="6">
        <v>15</v>
      </c>
    </row>
    <row r="5" spans="1:15" x14ac:dyDescent="0.25">
      <c r="A5" s="4" t="s">
        <v>7</v>
      </c>
      <c r="B5" s="5">
        <v>0.61539999999999995</v>
      </c>
      <c r="C5" s="6">
        <v>8</v>
      </c>
      <c r="D5" s="5">
        <v>0.23080000000000001</v>
      </c>
      <c r="E5" s="6">
        <v>3</v>
      </c>
      <c r="F5" s="5">
        <v>0</v>
      </c>
      <c r="G5" s="6">
        <v>0</v>
      </c>
      <c r="H5" s="5">
        <v>0</v>
      </c>
      <c r="I5" s="6">
        <v>0</v>
      </c>
      <c r="J5" s="5">
        <v>7.690000000000001E-2</v>
      </c>
      <c r="K5" s="6">
        <v>1</v>
      </c>
      <c r="L5" s="5">
        <v>7.690000000000001E-2</v>
      </c>
      <c r="M5" s="6">
        <v>1</v>
      </c>
      <c r="N5" s="5">
        <v>4.41E-2</v>
      </c>
      <c r="O5" s="6">
        <v>13</v>
      </c>
    </row>
    <row r="6" spans="1:15" x14ac:dyDescent="0.25">
      <c r="A6" s="4" t="s">
        <v>8</v>
      </c>
      <c r="B6" s="5">
        <f>C6/O6</f>
        <v>0.65517241379310343</v>
      </c>
      <c r="C6" s="6">
        <v>19</v>
      </c>
      <c r="D6" s="5">
        <f>E6/O6</f>
        <v>0.20689655172413793</v>
      </c>
      <c r="E6" s="6">
        <v>6</v>
      </c>
      <c r="F6" s="5">
        <f>G6/O6</f>
        <v>0.10344827586206896</v>
      </c>
      <c r="G6" s="6">
        <v>3</v>
      </c>
      <c r="H6" s="5">
        <v>0</v>
      </c>
      <c r="I6" s="6">
        <v>0</v>
      </c>
      <c r="J6" s="5">
        <v>0</v>
      </c>
      <c r="K6" s="6">
        <v>0</v>
      </c>
      <c r="L6" s="5">
        <f>M6/O6</f>
        <v>3.4482758620689655E-2</v>
      </c>
      <c r="M6" s="6">
        <v>1</v>
      </c>
      <c r="N6" s="5">
        <f>O6/O23</f>
        <v>9.8305084745762716E-2</v>
      </c>
      <c r="O6" s="6">
        <v>29</v>
      </c>
    </row>
    <row r="7" spans="1:15" x14ac:dyDescent="0.25">
      <c r="A7" s="4"/>
      <c r="B7" s="5"/>
      <c r="C7" s="6"/>
      <c r="D7" s="5"/>
      <c r="E7" s="6"/>
      <c r="F7" s="5"/>
      <c r="G7" s="6"/>
      <c r="H7" s="5"/>
      <c r="I7" s="6"/>
      <c r="J7" s="5"/>
      <c r="K7" s="6"/>
      <c r="L7" s="5"/>
      <c r="M7" s="6"/>
      <c r="N7" s="5"/>
      <c r="O7" s="6"/>
    </row>
    <row r="8" spans="1:15" x14ac:dyDescent="0.25">
      <c r="A8" s="4" t="s">
        <v>9</v>
      </c>
      <c r="B8" s="5">
        <v>0.54170000000000007</v>
      </c>
      <c r="C8" s="6">
        <v>26</v>
      </c>
      <c r="D8" s="5">
        <v>0.22919999999999999</v>
      </c>
      <c r="E8" s="6">
        <v>11</v>
      </c>
      <c r="F8" s="5">
        <v>0.125</v>
      </c>
      <c r="G8" s="6">
        <v>6</v>
      </c>
      <c r="H8" s="5">
        <v>2.0799999999999999E-2</v>
      </c>
      <c r="I8" s="6">
        <v>1</v>
      </c>
      <c r="J8" s="5">
        <v>0</v>
      </c>
      <c r="K8" s="6">
        <v>0</v>
      </c>
      <c r="L8" s="5">
        <v>8.3299999999999999E-2</v>
      </c>
      <c r="M8" s="6">
        <v>4</v>
      </c>
      <c r="N8" s="5">
        <v>0.16270000000000001</v>
      </c>
      <c r="O8" s="6">
        <v>48</v>
      </c>
    </row>
    <row r="9" spans="1:15" x14ac:dyDescent="0.25">
      <c r="A9" s="4" t="s">
        <v>10</v>
      </c>
      <c r="B9" s="5">
        <v>0.63639999999999997</v>
      </c>
      <c r="C9" s="6">
        <v>7</v>
      </c>
      <c r="D9" s="5">
        <v>0.18179999999999999</v>
      </c>
      <c r="E9" s="6">
        <v>2</v>
      </c>
      <c r="F9" s="5">
        <v>9.0899999999999995E-2</v>
      </c>
      <c r="G9" s="6">
        <v>1</v>
      </c>
      <c r="H9" s="5">
        <v>0</v>
      </c>
      <c r="I9" s="6">
        <v>0</v>
      </c>
      <c r="J9" s="5">
        <v>0</v>
      </c>
      <c r="K9" s="6">
        <v>0</v>
      </c>
      <c r="L9" s="5">
        <v>9.0899999999999995E-2</v>
      </c>
      <c r="M9" s="6">
        <v>1</v>
      </c>
      <c r="N9" s="5">
        <v>3.73E-2</v>
      </c>
      <c r="O9" s="6">
        <v>11</v>
      </c>
    </row>
    <row r="10" spans="1:15" x14ac:dyDescent="0.25">
      <c r="A10" s="4" t="s">
        <v>11</v>
      </c>
      <c r="B10" s="5">
        <v>0.5</v>
      </c>
      <c r="C10" s="6">
        <v>22</v>
      </c>
      <c r="D10" s="5">
        <v>0.29549999999999998</v>
      </c>
      <c r="E10" s="6">
        <v>13</v>
      </c>
      <c r="F10" s="5">
        <v>0.11360000000000001</v>
      </c>
      <c r="G10" s="6">
        <v>5</v>
      </c>
      <c r="H10" s="5">
        <v>6.8199999999999997E-2</v>
      </c>
      <c r="I10" s="6">
        <v>3</v>
      </c>
      <c r="J10" s="5">
        <v>0</v>
      </c>
      <c r="K10" s="6">
        <v>0</v>
      </c>
      <c r="L10" s="5">
        <v>2.2700000000000001E-2</v>
      </c>
      <c r="M10" s="6">
        <v>1</v>
      </c>
      <c r="N10" s="5">
        <v>0.1492</v>
      </c>
      <c r="O10" s="6">
        <v>44</v>
      </c>
    </row>
    <row r="11" spans="1:15" x14ac:dyDescent="0.25">
      <c r="A11" s="4"/>
      <c r="B11" s="5"/>
      <c r="C11" s="6"/>
      <c r="D11" s="5"/>
      <c r="E11" s="6"/>
      <c r="F11" s="5"/>
      <c r="G11" s="6"/>
      <c r="H11" s="5"/>
      <c r="I11" s="6"/>
      <c r="J11" s="5"/>
      <c r="K11" s="6"/>
      <c r="L11" s="5"/>
      <c r="M11" s="6"/>
      <c r="N11" s="5"/>
      <c r="O11" s="6"/>
    </row>
    <row r="12" spans="1:15" x14ac:dyDescent="0.25">
      <c r="A12" s="4" t="s">
        <v>12</v>
      </c>
      <c r="B12" s="5">
        <v>0.36840000000000012</v>
      </c>
      <c r="C12" s="6">
        <v>7</v>
      </c>
      <c r="D12" s="5">
        <v>0.26319999999999999</v>
      </c>
      <c r="E12" s="6">
        <v>5</v>
      </c>
      <c r="F12" s="5">
        <v>0.21049999999999999</v>
      </c>
      <c r="G12" s="6">
        <v>4</v>
      </c>
      <c r="H12" s="5">
        <v>5.2600000000000001E-2</v>
      </c>
      <c r="I12" s="6">
        <v>1</v>
      </c>
      <c r="J12" s="5">
        <v>0</v>
      </c>
      <c r="K12" s="6">
        <v>0</v>
      </c>
      <c r="L12" s="5">
        <v>0.1053</v>
      </c>
      <c r="M12" s="6">
        <v>2</v>
      </c>
      <c r="N12" s="5">
        <v>6.4399999999999999E-2</v>
      </c>
      <c r="O12" s="6">
        <v>19</v>
      </c>
    </row>
    <row r="13" spans="1:15" x14ac:dyDescent="0.25">
      <c r="A13" s="4" t="s">
        <v>13</v>
      </c>
      <c r="B13" s="5">
        <v>0.55559999999999998</v>
      </c>
      <c r="C13" s="6">
        <v>5</v>
      </c>
      <c r="D13" s="5">
        <v>0.22220000000000001</v>
      </c>
      <c r="E13" s="6">
        <v>2</v>
      </c>
      <c r="F13" s="5">
        <v>0.1111</v>
      </c>
      <c r="G13" s="6">
        <v>1</v>
      </c>
      <c r="H13" s="5">
        <v>0</v>
      </c>
      <c r="I13" s="6">
        <v>0</v>
      </c>
      <c r="J13" s="5">
        <v>0</v>
      </c>
      <c r="K13" s="6">
        <v>0</v>
      </c>
      <c r="L13" s="5">
        <v>0.1111</v>
      </c>
      <c r="M13" s="6">
        <v>1</v>
      </c>
      <c r="N13" s="5">
        <v>3.0499999999999999E-2</v>
      </c>
      <c r="O13" s="6">
        <v>9</v>
      </c>
    </row>
    <row r="14" spans="1:15" x14ac:dyDescent="0.25">
      <c r="A14" s="4" t="s">
        <v>14</v>
      </c>
      <c r="B14" s="5">
        <v>0.57140000000000002</v>
      </c>
      <c r="C14" s="6">
        <v>8</v>
      </c>
      <c r="D14" s="5">
        <v>0.28570000000000001</v>
      </c>
      <c r="E14" s="6">
        <v>4</v>
      </c>
      <c r="F14" s="5">
        <v>0</v>
      </c>
      <c r="G14" s="6">
        <v>0</v>
      </c>
      <c r="H14" s="5">
        <v>0</v>
      </c>
      <c r="I14" s="6">
        <v>0</v>
      </c>
      <c r="J14" s="5">
        <v>0</v>
      </c>
      <c r="K14" s="6">
        <v>0</v>
      </c>
      <c r="L14" s="5">
        <v>0.1429</v>
      </c>
      <c r="M14" s="6">
        <v>2</v>
      </c>
      <c r="N14" s="5">
        <v>4.7500000000000001E-2</v>
      </c>
      <c r="O14" s="6">
        <v>14</v>
      </c>
    </row>
    <row r="15" spans="1:15" x14ac:dyDescent="0.25">
      <c r="A15" s="4" t="s">
        <v>15</v>
      </c>
      <c r="B15" s="5">
        <v>0.42309999999999998</v>
      </c>
      <c r="C15" s="6">
        <v>11</v>
      </c>
      <c r="D15" s="5">
        <v>0.1154</v>
      </c>
      <c r="E15" s="6">
        <v>3</v>
      </c>
      <c r="F15" s="5">
        <v>7.690000000000001E-2</v>
      </c>
      <c r="G15" s="6">
        <v>2</v>
      </c>
      <c r="H15" s="5">
        <v>0.1154</v>
      </c>
      <c r="I15" s="6">
        <v>3</v>
      </c>
      <c r="J15" s="5">
        <v>0.1154</v>
      </c>
      <c r="K15" s="6">
        <v>3</v>
      </c>
      <c r="L15" s="5">
        <v>0.15379999999999999</v>
      </c>
      <c r="M15" s="6">
        <v>4</v>
      </c>
      <c r="N15" s="5">
        <v>8.8100000000000012E-2</v>
      </c>
      <c r="O15" s="6">
        <v>26</v>
      </c>
    </row>
    <row r="16" spans="1:15" x14ac:dyDescent="0.25">
      <c r="A16" s="4"/>
      <c r="B16" s="5"/>
      <c r="C16" s="6"/>
      <c r="D16" s="5"/>
      <c r="E16" s="6"/>
      <c r="F16" s="5"/>
      <c r="G16" s="6"/>
      <c r="H16" s="5"/>
      <c r="I16" s="6"/>
      <c r="J16" s="5"/>
      <c r="K16" s="6"/>
      <c r="L16" s="5"/>
      <c r="M16" s="6"/>
      <c r="N16" s="5"/>
      <c r="O16" s="6"/>
    </row>
    <row r="17" spans="1:30" x14ac:dyDescent="0.25">
      <c r="A17" s="4"/>
      <c r="B17" s="5"/>
      <c r="C17" s="6"/>
      <c r="D17" s="5"/>
      <c r="E17" s="6"/>
      <c r="F17" s="5"/>
      <c r="G17" s="6"/>
      <c r="H17" s="5"/>
      <c r="I17" s="6"/>
      <c r="J17" s="5"/>
      <c r="K17" s="6"/>
      <c r="L17" s="5"/>
      <c r="M17" s="6"/>
      <c r="N17" s="5"/>
      <c r="O17" s="6"/>
    </row>
    <row r="18" spans="1:30" x14ac:dyDescent="0.25">
      <c r="A18" s="4" t="s">
        <v>16</v>
      </c>
      <c r="B18" s="5">
        <f>C18/O18</f>
        <v>0.68181818181818177</v>
      </c>
      <c r="C18" s="6">
        <v>30</v>
      </c>
      <c r="D18" s="5">
        <f>E18/O18</f>
        <v>0.13636363636363635</v>
      </c>
      <c r="E18" s="6">
        <v>6</v>
      </c>
      <c r="F18" s="5">
        <f>G18/O18</f>
        <v>6.8181818181818177E-2</v>
      </c>
      <c r="G18" s="6">
        <v>3</v>
      </c>
      <c r="H18" s="5">
        <f>I18/O18</f>
        <v>4.5454545454545456E-2</v>
      </c>
      <c r="I18" s="6">
        <v>2</v>
      </c>
      <c r="J18" s="5">
        <v>0</v>
      </c>
      <c r="K18" s="6">
        <v>0</v>
      </c>
      <c r="L18" s="5">
        <f>M18/O18</f>
        <v>6.8181818181818177E-2</v>
      </c>
      <c r="M18" s="6">
        <v>3</v>
      </c>
      <c r="N18" s="5">
        <f>O18/O23</f>
        <v>0.14915254237288136</v>
      </c>
      <c r="O18" s="6">
        <v>44</v>
      </c>
    </row>
    <row r="19" spans="1:30" x14ac:dyDescent="0.25">
      <c r="A19" s="4"/>
      <c r="B19" s="5"/>
      <c r="C19" s="6"/>
      <c r="D19" s="5"/>
      <c r="E19" s="6"/>
      <c r="F19" s="5"/>
      <c r="G19" s="6"/>
      <c r="H19" s="5"/>
      <c r="I19" s="6"/>
      <c r="J19" s="5"/>
      <c r="K19" s="6"/>
      <c r="L19" s="5"/>
      <c r="M19" s="6"/>
      <c r="N19" s="5"/>
      <c r="O19" s="6"/>
    </row>
    <row r="20" spans="1:30" x14ac:dyDescent="0.25">
      <c r="A20" s="4" t="s">
        <v>17</v>
      </c>
      <c r="B20" s="5">
        <f>C20/O20</f>
        <v>0.44444444444444442</v>
      </c>
      <c r="C20" s="6">
        <v>4</v>
      </c>
      <c r="D20" s="5">
        <f>E20/O20</f>
        <v>0.22222222222222221</v>
      </c>
      <c r="E20" s="6">
        <v>2</v>
      </c>
      <c r="F20" s="5">
        <f>G20/O20</f>
        <v>0.1111111111111111</v>
      </c>
      <c r="G20" s="6">
        <v>1</v>
      </c>
      <c r="H20" s="5">
        <v>0</v>
      </c>
      <c r="I20" s="6">
        <v>0</v>
      </c>
      <c r="J20" s="5">
        <v>0</v>
      </c>
      <c r="K20" s="6">
        <v>0</v>
      </c>
      <c r="L20" s="5">
        <f>M20/O20</f>
        <v>0.22222222222222221</v>
      </c>
      <c r="M20" s="6">
        <v>2</v>
      </c>
      <c r="N20" s="5">
        <f>O20/O23</f>
        <v>3.0508474576271188E-2</v>
      </c>
      <c r="O20" s="6">
        <v>9</v>
      </c>
    </row>
    <row r="21" spans="1:30" x14ac:dyDescent="0.25">
      <c r="A21" s="4"/>
      <c r="B21" s="5"/>
      <c r="C21" s="6"/>
      <c r="D21" s="5"/>
      <c r="E21" s="6"/>
      <c r="F21" s="5"/>
      <c r="G21" s="6"/>
      <c r="H21" s="5"/>
      <c r="I21" s="6"/>
      <c r="J21" s="5"/>
      <c r="K21" s="6"/>
      <c r="L21" s="5"/>
      <c r="M21" s="6"/>
      <c r="N21" s="5"/>
      <c r="O21" s="6"/>
    </row>
    <row r="22" spans="1:30" x14ac:dyDescent="0.25">
      <c r="A22" s="4" t="s">
        <v>5</v>
      </c>
      <c r="B22" s="7">
        <v>0.55590000000000006</v>
      </c>
      <c r="C22" s="4">
        <v>164</v>
      </c>
      <c r="D22" s="7">
        <v>0.21360000000000001</v>
      </c>
      <c r="E22" s="4">
        <v>63</v>
      </c>
      <c r="F22" s="7">
        <v>8.8100000000000012E-2</v>
      </c>
      <c r="G22" s="4">
        <v>26</v>
      </c>
      <c r="H22" s="7">
        <v>4.07E-2</v>
      </c>
      <c r="I22" s="4">
        <v>12</v>
      </c>
      <c r="J22" s="7">
        <v>1.6899999999999998E-2</v>
      </c>
      <c r="K22" s="4">
        <v>5</v>
      </c>
      <c r="L22" s="7">
        <v>8.4700000000000011E-2</v>
      </c>
      <c r="M22" s="4">
        <v>25</v>
      </c>
      <c r="N22" s="7">
        <v>1</v>
      </c>
      <c r="O22" s="4">
        <v>295</v>
      </c>
    </row>
    <row r="23" spans="1:30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 t="s">
        <v>18</v>
      </c>
      <c r="O23" s="8">
        <v>295</v>
      </c>
    </row>
    <row r="24" spans="1:30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 t="s">
        <v>19</v>
      </c>
      <c r="O24" s="8">
        <v>39</v>
      </c>
    </row>
    <row r="27" spans="1:30" x14ac:dyDescent="0.25">
      <c r="S27" s="9" t="s">
        <v>74</v>
      </c>
    </row>
    <row r="28" spans="1:30" x14ac:dyDescent="0.25">
      <c r="F28" s="18">
        <v>5.0000000000000001E-3</v>
      </c>
      <c r="G28" s="9" t="s">
        <v>75</v>
      </c>
      <c r="H28" s="9" t="s">
        <v>76</v>
      </c>
      <c r="I28" s="9" t="s">
        <v>77</v>
      </c>
      <c r="J28" s="25" t="s">
        <v>78</v>
      </c>
      <c r="K28" s="9" t="s">
        <v>49</v>
      </c>
    </row>
    <row r="29" spans="1:30" x14ac:dyDescent="0.25">
      <c r="E29" s="9" t="s">
        <v>24</v>
      </c>
      <c r="F29" s="12">
        <v>0.5333</v>
      </c>
      <c r="G29" s="12">
        <v>0.2</v>
      </c>
      <c r="H29" s="12">
        <v>0</v>
      </c>
      <c r="I29" s="12">
        <v>0.1333</v>
      </c>
      <c r="J29" s="26">
        <v>6.6699999999999995E-2</v>
      </c>
      <c r="K29" s="12">
        <v>6.6699999999999995E-2</v>
      </c>
      <c r="L29" s="20">
        <f>H29+I29+J29</f>
        <v>0.2</v>
      </c>
      <c r="M29" s="15">
        <f>SUM(F29:K29)</f>
        <v>1</v>
      </c>
      <c r="P29" s="9">
        <v>2026</v>
      </c>
      <c r="Q29" s="9">
        <v>2025</v>
      </c>
      <c r="R29" s="9">
        <v>2024</v>
      </c>
      <c r="S29" s="9">
        <v>2023</v>
      </c>
      <c r="T29" s="9">
        <v>2022</v>
      </c>
      <c r="U29" s="9">
        <v>2021</v>
      </c>
      <c r="V29" s="9">
        <v>2020</v>
      </c>
      <c r="AC29" s="9">
        <v>2026</v>
      </c>
      <c r="AD29" s="9">
        <v>2025</v>
      </c>
    </row>
    <row r="30" spans="1:30" x14ac:dyDescent="0.25">
      <c r="E30" s="9" t="s">
        <v>26</v>
      </c>
      <c r="F30" s="12">
        <v>0.61539999999999995</v>
      </c>
      <c r="G30" s="12">
        <v>0.23080000000000001</v>
      </c>
      <c r="H30" s="12">
        <v>0</v>
      </c>
      <c r="I30" s="12">
        <v>0</v>
      </c>
      <c r="J30" s="26">
        <v>7.690000000000001E-2</v>
      </c>
      <c r="K30" s="12">
        <v>7.690000000000001E-2</v>
      </c>
      <c r="L30" s="20">
        <f t="shared" ref="L30:L40" si="0">H30+I30+J30</f>
        <v>7.690000000000001E-2</v>
      </c>
      <c r="M30" s="15">
        <f t="shared" ref="M30:M39" si="1">SUM(F30:K30)</f>
        <v>0.99999999999999989</v>
      </c>
      <c r="O30" s="9" t="s">
        <v>79</v>
      </c>
      <c r="P30" s="13">
        <v>0.2</v>
      </c>
      <c r="Q30" s="13">
        <v>7.5499999999999998E-2</v>
      </c>
      <c r="R30" s="13">
        <v>0.1724</v>
      </c>
      <c r="S30" s="13">
        <v>0</v>
      </c>
      <c r="T30" s="13">
        <v>5.4800000000000001E-2</v>
      </c>
      <c r="U30" s="13">
        <v>0</v>
      </c>
      <c r="V30" s="13">
        <v>7.1428571428571425E-2</v>
      </c>
      <c r="X30" s="21">
        <f t="shared" ref="X30:X42" si="2">P30-Q30</f>
        <v>0.12450000000000001</v>
      </c>
      <c r="AB30" s="9" t="s">
        <v>34</v>
      </c>
      <c r="AC30" s="12">
        <v>0</v>
      </c>
      <c r="AD30" s="12">
        <v>0.10350000000000001</v>
      </c>
    </row>
    <row r="31" spans="1:30" x14ac:dyDescent="0.25">
      <c r="E31" s="9" t="s">
        <v>27</v>
      </c>
      <c r="F31" s="12">
        <v>0.65517241379310343</v>
      </c>
      <c r="G31" s="12">
        <v>0.20689655172413793</v>
      </c>
      <c r="H31" s="12">
        <v>0.10344827586206896</v>
      </c>
      <c r="I31" s="12">
        <v>0</v>
      </c>
      <c r="J31" s="27">
        <v>0</v>
      </c>
      <c r="K31" s="12">
        <v>3.4482758620689655E-2</v>
      </c>
      <c r="L31" s="20">
        <f t="shared" si="0"/>
        <v>0.10344827586206896</v>
      </c>
      <c r="M31" s="15">
        <f t="shared" si="1"/>
        <v>0.99999999999999989</v>
      </c>
      <c r="O31" s="9" t="s">
        <v>26</v>
      </c>
      <c r="P31" s="13">
        <v>7.690000000000001E-2</v>
      </c>
      <c r="Q31" s="13">
        <v>8.6999999999999994E-2</v>
      </c>
      <c r="R31" s="13">
        <v>5.2600000000000001E-2</v>
      </c>
      <c r="S31" s="13">
        <v>4.4400000000000002E-2</v>
      </c>
      <c r="T31" s="13">
        <v>0</v>
      </c>
      <c r="U31" s="14">
        <v>0</v>
      </c>
      <c r="V31" s="14"/>
      <c r="X31" s="21">
        <f t="shared" si="2"/>
        <v>-1.0099999999999984E-2</v>
      </c>
      <c r="AB31" s="9" t="s">
        <v>26</v>
      </c>
      <c r="AC31" s="12">
        <v>7.690000000000001E-2</v>
      </c>
      <c r="AD31" s="12">
        <v>8.6999999999999994E-2</v>
      </c>
    </row>
    <row r="32" spans="1:30" x14ac:dyDescent="0.25">
      <c r="E32" s="9" t="s">
        <v>28</v>
      </c>
      <c r="F32" s="12">
        <v>0.54170000000000007</v>
      </c>
      <c r="G32" s="12">
        <v>0.22919999999999999</v>
      </c>
      <c r="H32" s="12">
        <v>0.125</v>
      </c>
      <c r="I32" s="12">
        <v>2.0799999999999999E-2</v>
      </c>
      <c r="J32" s="27">
        <v>0</v>
      </c>
      <c r="K32" s="12">
        <v>8.3299999999999999E-2</v>
      </c>
      <c r="L32" s="20">
        <f t="shared" si="0"/>
        <v>0.14579999999999999</v>
      </c>
      <c r="M32" s="15">
        <f t="shared" si="1"/>
        <v>1</v>
      </c>
      <c r="O32" s="9" t="s">
        <v>27</v>
      </c>
      <c r="P32" s="13">
        <v>0.10344827586206896</v>
      </c>
      <c r="Q32" s="13">
        <v>9.5890410958904104E-2</v>
      </c>
      <c r="R32" s="13">
        <v>0.11764705882352941</v>
      </c>
      <c r="S32" s="13">
        <v>7.2164948453608255E-2</v>
      </c>
      <c r="T32" s="13">
        <v>5.7500000000000002E-2</v>
      </c>
      <c r="U32" s="13">
        <v>0</v>
      </c>
      <c r="V32" s="13">
        <v>0.10714285714285714</v>
      </c>
      <c r="X32" s="21">
        <f t="shared" si="2"/>
        <v>7.5578649031648598E-3</v>
      </c>
      <c r="AB32" s="9" t="s">
        <v>39</v>
      </c>
      <c r="AC32" s="12">
        <v>9.0899999999999995E-2</v>
      </c>
      <c r="AD32" s="12">
        <v>7.1399999999999991E-2</v>
      </c>
    </row>
    <row r="33" spans="5:30" x14ac:dyDescent="0.25">
      <c r="E33" s="9" t="s">
        <v>29</v>
      </c>
      <c r="F33" s="12">
        <v>0.63639999999999997</v>
      </c>
      <c r="G33" s="12">
        <v>0.18179999999999999</v>
      </c>
      <c r="H33" s="12">
        <v>9.0899999999999995E-2</v>
      </c>
      <c r="I33" s="12">
        <v>0</v>
      </c>
      <c r="J33" s="27">
        <v>0</v>
      </c>
      <c r="K33" s="12">
        <v>9.0899999999999995E-2</v>
      </c>
      <c r="L33" s="20">
        <f t="shared" si="0"/>
        <v>9.0899999999999995E-2</v>
      </c>
      <c r="M33" s="15">
        <f t="shared" si="1"/>
        <v>0.99999999999999989</v>
      </c>
      <c r="O33" s="9" t="s">
        <v>28</v>
      </c>
      <c r="P33" s="13">
        <v>0.14579999999999999</v>
      </c>
      <c r="Q33" s="13">
        <v>7.2800000000000004E-2</v>
      </c>
      <c r="R33" s="13">
        <v>0.14940000000000001</v>
      </c>
      <c r="S33" s="13">
        <v>8.6699999999999985E-2</v>
      </c>
      <c r="T33" s="13">
        <v>6.8699999999999997E-2</v>
      </c>
      <c r="U33" s="13">
        <v>3.9E-2</v>
      </c>
      <c r="V33" s="13">
        <v>1.9199999999999998E-2</v>
      </c>
      <c r="X33" s="21">
        <f t="shared" si="2"/>
        <v>7.2999999999999982E-2</v>
      </c>
      <c r="AB33" s="9" t="s">
        <v>27</v>
      </c>
      <c r="AC33" s="12">
        <v>0.10344827586206896</v>
      </c>
      <c r="AD33" s="12">
        <v>9.5890410958904104E-2</v>
      </c>
    </row>
    <row r="34" spans="5:30" x14ac:dyDescent="0.25">
      <c r="E34" s="9" t="s">
        <v>30</v>
      </c>
      <c r="F34" s="12">
        <v>0.5</v>
      </c>
      <c r="G34" s="12">
        <v>0.29549999999999998</v>
      </c>
      <c r="H34" s="12">
        <v>0.11360000000000001</v>
      </c>
      <c r="I34" s="12">
        <v>6.8199999999999997E-2</v>
      </c>
      <c r="J34" s="27">
        <v>0</v>
      </c>
      <c r="K34" s="12">
        <v>2.2700000000000001E-2</v>
      </c>
      <c r="L34" s="20">
        <f t="shared" si="0"/>
        <v>0.18180000000000002</v>
      </c>
      <c r="M34" s="15">
        <f t="shared" si="1"/>
        <v>1</v>
      </c>
      <c r="O34" s="9" t="s">
        <v>29</v>
      </c>
      <c r="P34" s="13">
        <v>9.0899999999999995E-2</v>
      </c>
      <c r="Q34" s="13">
        <v>7.1399999999999991E-2</v>
      </c>
      <c r="R34" s="13">
        <v>0.1905</v>
      </c>
      <c r="S34" s="13">
        <v>0</v>
      </c>
      <c r="T34" s="13">
        <v>4.7600000000000003E-2</v>
      </c>
      <c r="U34" s="13">
        <v>2.5600000000000001E-2</v>
      </c>
      <c r="V34" s="13">
        <v>6.6699999999999995E-2</v>
      </c>
      <c r="X34" s="21">
        <f t="shared" si="2"/>
        <v>1.9500000000000003E-2</v>
      </c>
      <c r="AB34" s="9" t="s">
        <v>33</v>
      </c>
      <c r="AC34" s="12">
        <v>0.1111</v>
      </c>
      <c r="AD34" s="12">
        <v>0.1081</v>
      </c>
    </row>
    <row r="35" spans="5:30" x14ac:dyDescent="0.25">
      <c r="E35" s="9" t="s">
        <v>32</v>
      </c>
      <c r="F35" s="12">
        <v>0.36840000000000012</v>
      </c>
      <c r="G35" s="12">
        <v>0.26319999999999999</v>
      </c>
      <c r="H35" s="12">
        <v>0.21049999999999999</v>
      </c>
      <c r="I35" s="12">
        <v>5.2600000000000001E-2</v>
      </c>
      <c r="J35" s="26">
        <v>0</v>
      </c>
      <c r="K35" s="12">
        <v>0.1053</v>
      </c>
      <c r="L35" s="20">
        <f t="shared" si="0"/>
        <v>0.2631</v>
      </c>
      <c r="M35" s="15">
        <f t="shared" si="1"/>
        <v>1.0000000000000002</v>
      </c>
      <c r="O35" s="9" t="s">
        <v>30</v>
      </c>
      <c r="P35" s="13">
        <v>0.18180000000000002</v>
      </c>
      <c r="Q35" s="13">
        <v>0.24440000000000001</v>
      </c>
      <c r="R35" s="13">
        <v>0.23519999999999999</v>
      </c>
      <c r="S35" s="13">
        <v>0.12040000000000001</v>
      </c>
      <c r="T35" s="13">
        <v>9.4700000000000006E-2</v>
      </c>
      <c r="U35" s="13">
        <v>4.48E-2</v>
      </c>
      <c r="V35" s="13">
        <v>0.11359999999999999</v>
      </c>
      <c r="X35" s="21">
        <f t="shared" si="2"/>
        <v>-6.2599999999999989E-2</v>
      </c>
      <c r="AB35" s="9" t="s">
        <v>37</v>
      </c>
      <c r="AC35" s="12">
        <v>0.1111111111111111</v>
      </c>
      <c r="AD35" s="12">
        <v>0.12820512820512819</v>
      </c>
    </row>
    <row r="36" spans="5:30" x14ac:dyDescent="0.25">
      <c r="E36" s="9" t="s">
        <v>33</v>
      </c>
      <c r="F36" s="12">
        <v>0.55559999999999998</v>
      </c>
      <c r="G36" s="12">
        <v>0.22220000000000001</v>
      </c>
      <c r="H36" s="12">
        <v>0.1111</v>
      </c>
      <c r="I36" s="12">
        <v>0</v>
      </c>
      <c r="J36" s="27">
        <v>0</v>
      </c>
      <c r="K36" s="12">
        <v>0.1111</v>
      </c>
      <c r="L36" s="20">
        <f t="shared" si="0"/>
        <v>0.1111</v>
      </c>
      <c r="M36" s="15">
        <f t="shared" si="1"/>
        <v>1</v>
      </c>
      <c r="O36" s="9" t="s">
        <v>31</v>
      </c>
      <c r="P36" s="13"/>
      <c r="Q36" s="13"/>
      <c r="R36" s="13"/>
      <c r="S36" s="13">
        <v>3.85E-2</v>
      </c>
      <c r="T36" s="13">
        <v>4.3499999999999997E-2</v>
      </c>
      <c r="U36" s="13">
        <v>0.1724</v>
      </c>
      <c r="V36" s="13">
        <v>0</v>
      </c>
      <c r="X36" s="21"/>
      <c r="AB36" s="9" t="s">
        <v>36</v>
      </c>
      <c r="AC36" s="12">
        <v>0.11363636363636363</v>
      </c>
      <c r="AD36" s="12">
        <v>4.6511627906976744E-2</v>
      </c>
    </row>
    <row r="37" spans="5:30" x14ac:dyDescent="0.25">
      <c r="E37" s="9" t="s">
        <v>34</v>
      </c>
      <c r="F37" s="12">
        <v>0.57140000000000002</v>
      </c>
      <c r="G37" s="12">
        <v>0.28570000000000001</v>
      </c>
      <c r="H37" s="12">
        <v>0</v>
      </c>
      <c r="I37" s="12">
        <v>0</v>
      </c>
      <c r="J37" s="26">
        <v>0</v>
      </c>
      <c r="K37" s="12">
        <v>0.1429</v>
      </c>
      <c r="L37" s="20">
        <f t="shared" si="0"/>
        <v>0</v>
      </c>
      <c r="M37" s="15">
        <f t="shared" si="1"/>
        <v>1</v>
      </c>
      <c r="O37" s="9" t="s">
        <v>32</v>
      </c>
      <c r="P37" s="13">
        <v>0.2631</v>
      </c>
      <c r="Q37" s="13">
        <v>0.16320000000000001</v>
      </c>
      <c r="R37" s="13">
        <v>3.85E-2</v>
      </c>
      <c r="S37" s="13">
        <v>8.1600000000000006E-2</v>
      </c>
      <c r="T37" s="13">
        <v>0.11630000000000001</v>
      </c>
      <c r="U37" s="13">
        <v>2.63E-2</v>
      </c>
      <c r="V37" s="13">
        <v>0.1</v>
      </c>
      <c r="X37" s="21">
        <f t="shared" si="2"/>
        <v>9.9899999999999989E-2</v>
      </c>
      <c r="AB37" s="22" t="s">
        <v>38</v>
      </c>
      <c r="AC37" s="23">
        <v>0.1457</v>
      </c>
      <c r="AD37" s="23">
        <v>0.1234</v>
      </c>
    </row>
    <row r="38" spans="5:30" x14ac:dyDescent="0.25">
      <c r="E38" s="9" t="s">
        <v>35</v>
      </c>
      <c r="F38" s="12">
        <v>0.42309999999999998</v>
      </c>
      <c r="G38" s="12">
        <v>0.1154</v>
      </c>
      <c r="H38" s="12">
        <v>7.690000000000001E-2</v>
      </c>
      <c r="I38" s="12">
        <v>0.1154</v>
      </c>
      <c r="J38" s="27">
        <v>0.1154</v>
      </c>
      <c r="K38" s="12">
        <v>0.15379999999999999</v>
      </c>
      <c r="L38" s="20">
        <f t="shared" si="0"/>
        <v>0.30770000000000003</v>
      </c>
      <c r="M38" s="15">
        <f t="shared" si="1"/>
        <v>0.99999999999999978</v>
      </c>
      <c r="O38" s="9" t="s">
        <v>33</v>
      </c>
      <c r="P38" s="13">
        <v>0.1111</v>
      </c>
      <c r="Q38" s="13">
        <v>0.1081</v>
      </c>
      <c r="R38" s="13">
        <v>0.1764</v>
      </c>
      <c r="S38" s="13">
        <v>0.14899999999999999</v>
      </c>
      <c r="T38" s="13">
        <v>0.11899999999999999</v>
      </c>
      <c r="U38" s="13">
        <v>5.5599999999999997E-2</v>
      </c>
      <c r="V38" s="13">
        <v>6.6699999999999995E-2</v>
      </c>
      <c r="X38" s="21">
        <f t="shared" si="2"/>
        <v>3.0000000000000027E-3</v>
      </c>
      <c r="AB38" s="9" t="s">
        <v>28</v>
      </c>
      <c r="AC38" s="12">
        <v>0.14579999999999999</v>
      </c>
      <c r="AD38" s="12">
        <v>7.2800000000000004E-2</v>
      </c>
    </row>
    <row r="39" spans="5:30" x14ac:dyDescent="0.25">
      <c r="E39" s="9" t="s">
        <v>36</v>
      </c>
      <c r="F39" s="12">
        <v>0.68181818181818177</v>
      </c>
      <c r="G39" s="12">
        <v>0.13636363636363635</v>
      </c>
      <c r="H39" s="12">
        <v>6.8181818181818177E-2</v>
      </c>
      <c r="I39" s="12">
        <v>4.5454545454545456E-2</v>
      </c>
      <c r="J39" s="27">
        <v>0</v>
      </c>
      <c r="K39" s="12">
        <v>6.8181818181818177E-2</v>
      </c>
      <c r="L39" s="20">
        <f t="shared" si="0"/>
        <v>0.11363636363636363</v>
      </c>
      <c r="M39" s="15">
        <f t="shared" si="1"/>
        <v>0.99999999999999978</v>
      </c>
      <c r="O39" s="9" t="s">
        <v>34</v>
      </c>
      <c r="P39" s="13">
        <v>0</v>
      </c>
      <c r="Q39" s="13">
        <v>0.10350000000000001</v>
      </c>
      <c r="R39" s="13">
        <v>6.6699999999999995E-2</v>
      </c>
      <c r="S39" s="13">
        <v>0.11100000000000004</v>
      </c>
      <c r="T39" s="13">
        <v>7.5000000000000011E-2</v>
      </c>
      <c r="U39" s="13">
        <v>3.7000000000000012E-2</v>
      </c>
      <c r="V39" s="13">
        <v>7.690000000000001E-2</v>
      </c>
      <c r="X39" s="21">
        <f t="shared" si="2"/>
        <v>-0.10350000000000001</v>
      </c>
      <c r="AB39" s="9" t="s">
        <v>30</v>
      </c>
      <c r="AC39" s="12">
        <v>0.18180000000000002</v>
      </c>
      <c r="AD39" s="12">
        <v>0.24440000000000001</v>
      </c>
    </row>
    <row r="40" spans="5:30" x14ac:dyDescent="0.25">
      <c r="E40" s="9" t="s">
        <v>37</v>
      </c>
      <c r="F40" s="12">
        <v>0.44444444444444442</v>
      </c>
      <c r="G40" s="12">
        <v>0.22222222222222221</v>
      </c>
      <c r="H40" s="12">
        <v>0.1111111111111111</v>
      </c>
      <c r="I40" s="12">
        <v>0</v>
      </c>
      <c r="J40" s="26">
        <v>0</v>
      </c>
      <c r="K40" s="12">
        <v>0.22222222222222221</v>
      </c>
      <c r="L40" s="20">
        <f t="shared" si="0"/>
        <v>0.1111111111111111</v>
      </c>
      <c r="M40" s="15">
        <f>SUM(F40:K40)</f>
        <v>0.99999999999999989</v>
      </c>
      <c r="O40" s="9" t="s">
        <v>35</v>
      </c>
      <c r="P40" s="13">
        <v>0.30770000000000003</v>
      </c>
      <c r="Q40" s="13">
        <v>0.15390000000000001</v>
      </c>
      <c r="R40" s="13">
        <v>0.30000000000000004</v>
      </c>
      <c r="S40" s="13">
        <v>0.1409</v>
      </c>
      <c r="T40" s="13">
        <v>8.4599999999999995E-2</v>
      </c>
      <c r="U40" s="13">
        <v>7.8399999999999997E-2</v>
      </c>
      <c r="V40" s="13">
        <v>0.16670000000000001</v>
      </c>
      <c r="X40" s="21">
        <f t="shared" si="2"/>
        <v>0.15380000000000002</v>
      </c>
      <c r="AB40" s="9" t="s">
        <v>79</v>
      </c>
      <c r="AC40" s="12">
        <v>0.2</v>
      </c>
      <c r="AD40" s="12">
        <v>7.5499999999999998E-2</v>
      </c>
    </row>
    <row r="41" spans="5:30" x14ac:dyDescent="0.25">
      <c r="J41" s="25"/>
      <c r="O41" s="9" t="s">
        <v>36</v>
      </c>
      <c r="P41" s="13">
        <v>0.11363636363636363</v>
      </c>
      <c r="Q41" s="13">
        <v>4.6511627906976744E-2</v>
      </c>
      <c r="R41" s="13">
        <v>0.11475409836065574</v>
      </c>
      <c r="S41" s="13">
        <v>8.6206896551724144E-2</v>
      </c>
      <c r="T41" s="13">
        <v>2.6300000000000004E-2</v>
      </c>
      <c r="U41" s="13">
        <v>3.8800000000000001E-2</v>
      </c>
      <c r="V41" s="13">
        <v>5.3333333333333337E-2</v>
      </c>
      <c r="X41" s="21">
        <f t="shared" si="2"/>
        <v>6.7124735729386889E-2</v>
      </c>
      <c r="AB41" s="9" t="s">
        <v>32</v>
      </c>
      <c r="AC41" s="12">
        <v>0.2631</v>
      </c>
      <c r="AD41" s="12">
        <v>0.16320000000000001</v>
      </c>
    </row>
    <row r="42" spans="5:30" x14ac:dyDescent="0.25">
      <c r="J42" s="25"/>
      <c r="O42" s="9" t="s">
        <v>37</v>
      </c>
      <c r="P42" s="13">
        <v>0.1111111111111111</v>
      </c>
      <c r="Q42" s="13">
        <v>0.12820512820512819</v>
      </c>
      <c r="R42" s="13">
        <v>0.2</v>
      </c>
      <c r="S42" s="13">
        <v>0.1071</v>
      </c>
      <c r="T42" s="13">
        <v>8.8200000000000001E-2</v>
      </c>
      <c r="U42" s="14"/>
      <c r="V42" s="14"/>
      <c r="X42" s="21">
        <f t="shared" si="2"/>
        <v>-1.7094017094017089E-2</v>
      </c>
      <c r="AB42" s="9" t="s">
        <v>35</v>
      </c>
      <c r="AC42" s="12">
        <v>0.30770000000000003</v>
      </c>
      <c r="AD42" s="12">
        <v>0.15390000000000001</v>
      </c>
    </row>
    <row r="43" spans="5:30" x14ac:dyDescent="0.25">
      <c r="J43" s="25"/>
      <c r="O43" s="22" t="s">
        <v>38</v>
      </c>
      <c r="P43" s="24">
        <v>0.1457</v>
      </c>
      <c r="Q43" s="24">
        <v>0.1234</v>
      </c>
      <c r="R43" s="13">
        <v>0.157</v>
      </c>
      <c r="S43" s="13">
        <v>8.6699999999999999E-2</v>
      </c>
      <c r="T43" s="13">
        <v>7.1599999999999997E-2</v>
      </c>
      <c r="U43" s="13">
        <v>4.3700000000000003E-2</v>
      </c>
      <c r="V43" s="13">
        <v>7.4499999999999997E-2</v>
      </c>
      <c r="X43" s="21">
        <f>P43-Q43</f>
        <v>2.23E-2</v>
      </c>
    </row>
    <row r="44" spans="5:30" x14ac:dyDescent="0.25">
      <c r="F44" s="18">
        <v>5.0000000000000001E-3</v>
      </c>
      <c r="G44" s="9" t="s">
        <v>75</v>
      </c>
      <c r="H44" s="9" t="s">
        <v>76</v>
      </c>
      <c r="I44" s="9" t="s">
        <v>77</v>
      </c>
      <c r="J44" s="25" t="s">
        <v>78</v>
      </c>
      <c r="K44" s="9" t="s">
        <v>49</v>
      </c>
    </row>
    <row r="45" spans="5:30" x14ac:dyDescent="0.25">
      <c r="E45" s="9" t="s">
        <v>32</v>
      </c>
      <c r="F45" s="12">
        <v>0.36840000000000012</v>
      </c>
      <c r="G45" s="12">
        <v>0.26319999999999999</v>
      </c>
      <c r="H45" s="12">
        <v>0.21049999999999999</v>
      </c>
      <c r="I45" s="12">
        <v>5.2600000000000001E-2</v>
      </c>
      <c r="J45" s="26">
        <v>0</v>
      </c>
      <c r="K45" s="12">
        <v>0.1053</v>
      </c>
    </row>
    <row r="46" spans="5:30" x14ac:dyDescent="0.25">
      <c r="E46" s="9" t="s">
        <v>35</v>
      </c>
      <c r="F46" s="12">
        <v>0.42309999999999998</v>
      </c>
      <c r="G46" s="12">
        <v>0.1154</v>
      </c>
      <c r="H46" s="12">
        <v>7.690000000000001E-2</v>
      </c>
      <c r="I46" s="12">
        <v>0.1154</v>
      </c>
      <c r="J46" s="27">
        <v>0.1154</v>
      </c>
      <c r="K46" s="12">
        <v>0.15379999999999999</v>
      </c>
    </row>
    <row r="47" spans="5:30" x14ac:dyDescent="0.25">
      <c r="E47" s="9" t="s">
        <v>37</v>
      </c>
      <c r="F47" s="12">
        <v>0.44444444444444442</v>
      </c>
      <c r="G47" s="12">
        <v>0.22222222222222221</v>
      </c>
      <c r="H47" s="12">
        <v>0.1111111111111111</v>
      </c>
      <c r="I47" s="12">
        <v>0</v>
      </c>
      <c r="J47" s="27">
        <v>0</v>
      </c>
      <c r="K47" s="12">
        <v>0.22222222222222221</v>
      </c>
    </row>
    <row r="48" spans="5:30" x14ac:dyDescent="0.25">
      <c r="E48" s="9" t="s">
        <v>30</v>
      </c>
      <c r="F48" s="12">
        <v>0.5</v>
      </c>
      <c r="G48" s="12">
        <v>0.29549999999999998</v>
      </c>
      <c r="H48" s="12">
        <v>0.11360000000000001</v>
      </c>
      <c r="I48" s="12">
        <v>6.8199999999999997E-2</v>
      </c>
      <c r="J48" s="27">
        <v>0</v>
      </c>
      <c r="K48" s="12">
        <v>2.2700000000000001E-2</v>
      </c>
    </row>
    <row r="49" spans="5:17" x14ac:dyDescent="0.25">
      <c r="E49" s="9" t="s">
        <v>24</v>
      </c>
      <c r="F49" s="12">
        <v>0.5333</v>
      </c>
      <c r="G49" s="12">
        <v>0.2</v>
      </c>
      <c r="H49" s="12">
        <v>0</v>
      </c>
      <c r="I49" s="12">
        <v>0.1333</v>
      </c>
      <c r="J49" s="27">
        <v>6.6699999999999995E-2</v>
      </c>
      <c r="K49" s="12">
        <v>6.6699999999999995E-2</v>
      </c>
    </row>
    <row r="50" spans="5:17" x14ac:dyDescent="0.25">
      <c r="E50" s="9" t="s">
        <v>28</v>
      </c>
      <c r="F50" s="12">
        <v>0.54170000000000007</v>
      </c>
      <c r="G50" s="12">
        <v>0.22919999999999999</v>
      </c>
      <c r="H50" s="12">
        <v>0.125</v>
      </c>
      <c r="I50" s="12">
        <v>2.0799999999999999E-2</v>
      </c>
      <c r="J50" s="26">
        <v>0</v>
      </c>
      <c r="K50" s="12">
        <v>8.3299999999999999E-2</v>
      </c>
    </row>
    <row r="51" spans="5:17" x14ac:dyDescent="0.25">
      <c r="E51" s="9" t="s">
        <v>33</v>
      </c>
      <c r="F51" s="12">
        <v>0.55559999999999998</v>
      </c>
      <c r="G51" s="12">
        <v>0.22220000000000001</v>
      </c>
      <c r="H51" s="12">
        <v>0.1111</v>
      </c>
      <c r="I51" s="12">
        <v>0</v>
      </c>
      <c r="J51" s="26">
        <v>0</v>
      </c>
      <c r="K51" s="12">
        <v>0.1111</v>
      </c>
    </row>
    <row r="52" spans="5:17" x14ac:dyDescent="0.25">
      <c r="E52" s="9" t="s">
        <v>34</v>
      </c>
      <c r="F52" s="12">
        <v>0.57140000000000002</v>
      </c>
      <c r="G52" s="12">
        <v>0.28570000000000001</v>
      </c>
      <c r="H52" s="12">
        <v>0</v>
      </c>
      <c r="I52" s="12">
        <v>0</v>
      </c>
      <c r="J52" s="27">
        <v>0</v>
      </c>
      <c r="K52" s="12">
        <v>0.1429</v>
      </c>
      <c r="P52" s="9">
        <v>2026</v>
      </c>
      <c r="Q52" s="9">
        <v>2025</v>
      </c>
    </row>
    <row r="53" spans="5:17" x14ac:dyDescent="0.25">
      <c r="E53" s="9" t="s">
        <v>26</v>
      </c>
      <c r="F53" s="12">
        <v>0.61539999999999995</v>
      </c>
      <c r="G53" s="12">
        <v>0.23080000000000001</v>
      </c>
      <c r="H53" s="12">
        <v>0</v>
      </c>
      <c r="I53" s="12">
        <v>0</v>
      </c>
      <c r="J53" s="26">
        <v>7.690000000000001E-2</v>
      </c>
      <c r="K53" s="12">
        <v>7.690000000000001E-2</v>
      </c>
      <c r="O53" s="9" t="s">
        <v>88</v>
      </c>
      <c r="P53" s="13">
        <v>0</v>
      </c>
      <c r="Q53" s="13">
        <v>0.10350000000000001</v>
      </c>
    </row>
    <row r="54" spans="5:17" x14ac:dyDescent="0.25">
      <c r="E54" s="9" t="s">
        <v>39</v>
      </c>
      <c r="F54" s="12">
        <v>0.63639999999999997</v>
      </c>
      <c r="G54" s="12">
        <v>0.18179999999999999</v>
      </c>
      <c r="H54" s="12">
        <v>9.0899999999999995E-2</v>
      </c>
      <c r="I54" s="12">
        <v>0</v>
      </c>
      <c r="J54" s="26">
        <v>0</v>
      </c>
      <c r="K54" s="12">
        <v>9.0899999999999995E-2</v>
      </c>
      <c r="O54" s="9" t="s">
        <v>83</v>
      </c>
      <c r="P54" s="13">
        <v>7.690000000000001E-2</v>
      </c>
      <c r="Q54" s="13">
        <v>8.6999999999999994E-2</v>
      </c>
    </row>
    <row r="55" spans="5:17" x14ac:dyDescent="0.25">
      <c r="E55" s="9" t="s">
        <v>27</v>
      </c>
      <c r="F55" s="12">
        <v>0.65517241379310343</v>
      </c>
      <c r="G55" s="12">
        <v>0.20689655172413793</v>
      </c>
      <c r="H55" s="12">
        <v>0.10344827586206896</v>
      </c>
      <c r="I55" s="12">
        <v>0</v>
      </c>
      <c r="J55" s="27">
        <v>0</v>
      </c>
      <c r="K55" s="12">
        <v>3.4482758620689655E-2</v>
      </c>
      <c r="O55" s="9" t="s">
        <v>86</v>
      </c>
      <c r="P55" s="13">
        <v>9.0899999999999995E-2</v>
      </c>
      <c r="Q55" s="13">
        <v>7.1399999999999991E-2</v>
      </c>
    </row>
    <row r="56" spans="5:17" x14ac:dyDescent="0.25">
      <c r="E56" s="9" t="s">
        <v>36</v>
      </c>
      <c r="F56" s="12">
        <v>0.68181818181818177</v>
      </c>
      <c r="G56" s="12">
        <v>0.13636363636363635</v>
      </c>
      <c r="H56" s="12">
        <v>6.8181818181818177E-2</v>
      </c>
      <c r="I56" s="12">
        <v>4.5454545454545456E-2</v>
      </c>
      <c r="J56" s="27">
        <v>0</v>
      </c>
      <c r="K56" s="12">
        <v>6.8181818181818177E-2</v>
      </c>
      <c r="O56" s="9" t="s">
        <v>84</v>
      </c>
      <c r="P56" s="13">
        <v>0.10344827586206896</v>
      </c>
      <c r="Q56" s="13">
        <v>9.5890410958904104E-2</v>
      </c>
    </row>
    <row r="57" spans="5:17" x14ac:dyDescent="0.25">
      <c r="O57" s="9" t="s">
        <v>87</v>
      </c>
      <c r="P57" s="13">
        <v>0.1111</v>
      </c>
      <c r="Q57" s="13">
        <v>0.1081</v>
      </c>
    </row>
    <row r="58" spans="5:17" x14ac:dyDescent="0.25">
      <c r="O58" s="9" t="s">
        <v>37</v>
      </c>
      <c r="P58" s="13">
        <v>0.1111111111111111</v>
      </c>
      <c r="Q58" s="13">
        <v>0.12820512820512819</v>
      </c>
    </row>
    <row r="59" spans="5:17" x14ac:dyDescent="0.25">
      <c r="O59" s="9" t="s">
        <v>91</v>
      </c>
      <c r="P59" s="13">
        <v>0.11363636363636363</v>
      </c>
      <c r="Q59" s="13">
        <v>4.6511627906976744E-2</v>
      </c>
    </row>
    <row r="60" spans="5:17" x14ac:dyDescent="0.25">
      <c r="O60" s="22" t="s">
        <v>89</v>
      </c>
      <c r="P60" s="24">
        <v>0.1457</v>
      </c>
      <c r="Q60" s="24">
        <v>0.1234</v>
      </c>
    </row>
    <row r="61" spans="5:17" x14ac:dyDescent="0.25">
      <c r="O61" s="9" t="s">
        <v>85</v>
      </c>
      <c r="P61" s="13">
        <v>0.14579999999999999</v>
      </c>
      <c r="Q61" s="13">
        <v>7.2800000000000004E-2</v>
      </c>
    </row>
    <row r="62" spans="5:17" x14ac:dyDescent="0.25">
      <c r="O62" s="9" t="s">
        <v>30</v>
      </c>
      <c r="P62" s="13">
        <v>0.18180000000000002</v>
      </c>
      <c r="Q62" s="13">
        <v>0.24440000000000001</v>
      </c>
    </row>
    <row r="63" spans="5:17" x14ac:dyDescent="0.25">
      <c r="O63" s="9" t="s">
        <v>82</v>
      </c>
      <c r="P63" s="13">
        <v>0.2</v>
      </c>
      <c r="Q63" s="13">
        <v>7.5499999999999998E-2</v>
      </c>
    </row>
    <row r="64" spans="5:17" x14ac:dyDescent="0.25">
      <c r="O64" s="9" t="s">
        <v>81</v>
      </c>
      <c r="P64" s="13">
        <v>0.2631</v>
      </c>
      <c r="Q64" s="13">
        <v>0.16320000000000001</v>
      </c>
    </row>
    <row r="65" spans="15:17" x14ac:dyDescent="0.25">
      <c r="O65" s="9" t="s">
        <v>90</v>
      </c>
      <c r="P65" s="13">
        <v>0.30770000000000003</v>
      </c>
      <c r="Q65" s="13">
        <v>0.15390000000000001</v>
      </c>
    </row>
  </sheetData>
  <sortState xmlns:xlrd2="http://schemas.microsoft.com/office/spreadsheetml/2017/richdata2" ref="O53:Q65">
    <sortCondition ref="P53:P65"/>
  </sortState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Chart 6</vt:lpstr>
      <vt:lpstr>Chart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KUGER Markus</dc:creator>
  <cp:lastModifiedBy>AMOUSSOU Noemie</cp:lastModifiedBy>
  <dcterms:created xsi:type="dcterms:W3CDTF">2026-09-10T09:35:40Z</dcterms:created>
  <dcterms:modified xsi:type="dcterms:W3CDTF">2026-09-30T13:05:51Z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2026-09-10T09:43:13Z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350f4f64-7c2f-4427-95ed-b997aabc6f5c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